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1"/>
  </bookViews>
  <sheets>
    <sheet name="Титульный лист" sheetId="1" r:id="rId1"/>
    <sheet name="ИТОГИ РЕЙТИНГА" sheetId="2" r:id="rId2"/>
    <sheet name="Раб.места , бизнес" sheetId="3" r:id="rId3"/>
    <sheet name="Фин-эконом развитие" sheetId="4" r:id="rId4"/>
    <sheet name="Занятость" sheetId="5" r:id="rId5"/>
    <sheet name="Демография" sheetId="6" r:id="rId6"/>
    <sheet name="Строительство и ввод" sheetId="7" r:id="rId7"/>
    <sheet name="Сельское хоз-во КРС" sheetId="8" r:id="rId8"/>
    <sheet name="Сельское хоз-во свиньи, птица" sheetId="9" r:id="rId9"/>
    <sheet name="Сельское хоз-во посев" sheetId="10" r:id="rId10"/>
    <sheet name="ИТОГИ Сельское хоз-во" sheetId="11" r:id="rId11"/>
    <sheet name="Лист3" sheetId="12" r:id="rId12"/>
    <sheet name="Отчет о совместимости" sheetId="13" r:id="rId13"/>
  </sheets>
  <definedNames/>
  <calcPr fullCalcOnLoad="1"/>
</workbook>
</file>

<file path=xl/sharedStrings.xml><?xml version="1.0" encoding="utf-8"?>
<sst xmlns="http://schemas.openxmlformats.org/spreadsheetml/2006/main" count="295" uniqueCount="99">
  <si>
    <t>1. Развитие инвестиционной деятельности и благоприятного делового климата</t>
  </si>
  <si>
    <t>Наименование МО</t>
  </si>
  <si>
    <t>МО "Барышское городское поселение"</t>
  </si>
  <si>
    <t>Утверждаю:</t>
  </si>
  <si>
    <t>МО "Барышский район"</t>
  </si>
  <si>
    <t>___________________А.В.Терентьев</t>
  </si>
  <si>
    <t>Городские поселения</t>
  </si>
  <si>
    <t>МО "Жадовское городское поселение"</t>
  </si>
  <si>
    <t>МО "Измайловское городское поселение"</t>
  </si>
  <si>
    <t>МО "Ленинское городское поселение"</t>
  </si>
  <si>
    <t>МО "Старотимошкинское городское поселение"</t>
  </si>
  <si>
    <t>Сельские поселения</t>
  </si>
  <si>
    <t>МО "Живайкинское сельское поселение"</t>
  </si>
  <si>
    <t>МО "Земляничненское сельское поселение"</t>
  </si>
  <si>
    <t>МО "Малохомутерское сельское поселение"</t>
  </si>
  <si>
    <t>МО "Поливановское сельское поселение"</t>
  </si>
  <si>
    <t>Выполнение плана по созданию новых рабочих мест в рамках распоряжения Правительства Ульяновской области от 29.04.2013 № 220-пр
 – «не менее 100% от плана на 2018 год», в %</t>
  </si>
  <si>
    <t>% выполнения плана</t>
  </si>
  <si>
    <t>План отчётного периода</t>
  </si>
  <si>
    <t>Факт отчётного преиода</t>
  </si>
  <si>
    <t>По состоянию на 01.01.2018 г.</t>
  </si>
  <si>
    <t>По состоянию на конец отчетного периода</t>
  </si>
  <si>
    <t xml:space="preserve">Прирост количества субъектов малого предпринимательства, зарегистрированных на территории поселения </t>
  </si>
  <si>
    <t>2. Финансово-экономическое развитие</t>
  </si>
  <si>
    <t>Выполнение плановых назначений налоговых и неналоговых доходов бюджета МО не менее 100% к утвержденному плану</t>
  </si>
  <si>
    <t xml:space="preserve">Увеличение объема налоговых поступлений к соответствующему периоду 2017 года </t>
  </si>
  <si>
    <t>Поступления за отчётный период 2017 года</t>
  </si>
  <si>
    <t>Поступления за отчётный период 2018 года</t>
  </si>
  <si>
    <r>
      <t xml:space="preserve">Суммарный балл </t>
    </r>
    <r>
      <rPr>
        <i/>
        <sz val="11"/>
        <color indexed="8"/>
        <rFont val="Times New Roman"/>
        <family val="1"/>
      </rPr>
      <t xml:space="preserve">(сумма показателей
 граф 5 и 9)
</t>
    </r>
    <r>
      <rPr>
        <sz val="11"/>
        <color indexed="8"/>
        <rFont val="Times New Roman"/>
        <family val="1"/>
      </rPr>
      <t xml:space="preserve">
</t>
    </r>
  </si>
  <si>
    <t xml:space="preserve">Уровень безработицы (недопущение превышения показателя на 01.01.2018 года) </t>
  </si>
  <si>
    <t>На 01.01.2018</t>
  </si>
  <si>
    <t>На дату отчётного периода</t>
  </si>
  <si>
    <t xml:space="preserve">% выполнения </t>
  </si>
  <si>
    <t>3. Занятость населения поселений</t>
  </si>
  <si>
    <t xml:space="preserve">Численность поголовья КРС (свыше 100% к уровню 2017 года) </t>
  </si>
  <si>
    <t xml:space="preserve">Численность поголовья коров (свыше 100% к уровню 2017 года) </t>
  </si>
  <si>
    <t xml:space="preserve">Численность поголовья свиней (свыше 100% к уровню 2017 года) </t>
  </si>
  <si>
    <t xml:space="preserve">Численность поголовья птицы (свыше 100% к уровню 2017 года) </t>
  </si>
  <si>
    <t xml:space="preserve">Выполнение плана по посевам по общей площади КФХ, ИП (не ниже  100% к плану) </t>
  </si>
  <si>
    <t xml:space="preserve">Выполнение плана по посевам по общей площади СПК, ООО (не ниже  100% к плану) </t>
  </si>
  <si>
    <t>Отчет о совместимости для Оценка эффективности деятельности поселений за 2018 год.xls</t>
  </si>
  <si>
    <t>Дата отчета: 21.05.2018 13:59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</si>
  <si>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</si>
  <si>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</si>
  <si>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</si>
  <si>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</si>
  <si>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</si>
  <si>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</si>
  <si>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План на 2018 год</t>
  </si>
  <si>
    <t>Факт на дату отчётного периода</t>
  </si>
  <si>
    <t xml:space="preserve">Выдача разрешений на строительство, кв.м. </t>
  </si>
  <si>
    <t xml:space="preserve">Ввод в эксплуатацию жилых помещений, кв.м. </t>
  </si>
  <si>
    <t>4. Получение разрешений на строительство и ввод в эксплуатацию жилых помещений</t>
  </si>
  <si>
    <t>5. Сельское хозяйство, поголовье КРС</t>
  </si>
  <si>
    <t>6. Сельское хозяйство, поголовье свиней, птицы</t>
  </si>
  <si>
    <t>4. Демографический потенциал</t>
  </si>
  <si>
    <t>На дату отчётного периода 2018 года</t>
  </si>
  <si>
    <t>На дату отчётного периода 2017 года</t>
  </si>
  <si>
    <t>Зарегистрировано родившихся, чел. (не ниже уровня 2017 года)</t>
  </si>
  <si>
    <t>Зарегистрировано умерших, чел. (не выше уровня 2017 года)</t>
  </si>
  <si>
    <r>
      <t>Суммарный балл</t>
    </r>
    <r>
      <rPr>
        <i/>
        <sz val="11"/>
        <color indexed="8"/>
        <rFont val="Times New Roman"/>
        <family val="1"/>
      </rPr>
      <t xml:space="preserve"> (сумма баллов показателей
 граф 5 и 9)</t>
    </r>
    <r>
      <rPr>
        <sz val="11"/>
        <color indexed="8"/>
        <rFont val="Times New Roman"/>
        <family val="1"/>
      </rPr>
      <t xml:space="preserve">
</t>
    </r>
  </si>
  <si>
    <t>Примечание: При фактическом значении равном - 0, присваивается последнее рейтинговое место.</t>
  </si>
  <si>
    <t>План 2018 года</t>
  </si>
  <si>
    <t>Увеличение (+), снижение (-)</t>
  </si>
  <si>
    <t>Всего по Барышскому району</t>
  </si>
  <si>
    <r>
      <t xml:space="preserve">Место в блоке </t>
    </r>
    <r>
      <rPr>
        <i/>
        <sz val="11"/>
        <color indexed="8"/>
        <rFont val="Times New Roman"/>
        <family val="1"/>
      </rPr>
      <t>(высокая оценка по наибольшему показателю графы 4)</t>
    </r>
  </si>
  <si>
    <r>
      <t xml:space="preserve">Место в блоке </t>
    </r>
    <r>
      <rPr>
        <i/>
        <sz val="11"/>
        <color indexed="8"/>
        <rFont val="Times New Roman"/>
        <family val="1"/>
      </rPr>
      <t>(высокая оценка по наибольшему показателю графы 8)</t>
    </r>
  </si>
  <si>
    <r>
      <t xml:space="preserve">Место в рейтинге </t>
    </r>
    <r>
      <rPr>
        <i/>
        <sz val="12"/>
        <color indexed="8"/>
        <rFont val="Times New Roman"/>
        <family val="1"/>
      </rPr>
      <t>(высокое место по наименьшему количеству набранных баллов графы 10)</t>
    </r>
  </si>
  <si>
    <r>
      <t xml:space="preserve">Место в блоке </t>
    </r>
    <r>
      <rPr>
        <i/>
        <sz val="11"/>
        <color indexed="8"/>
        <rFont val="Times New Roman"/>
        <family val="1"/>
      </rPr>
      <t>(высокая оценка по наимельшему показателю графы 4)</t>
    </r>
  </si>
  <si>
    <r>
      <t xml:space="preserve">Место в блоке </t>
    </r>
    <r>
      <rPr>
        <i/>
        <sz val="11"/>
        <color indexed="8"/>
        <rFont val="Times New Roman"/>
        <family val="1"/>
      </rPr>
      <t>(высокая оценка по наименьшему показателю гафы 8)</t>
    </r>
  </si>
  <si>
    <t xml:space="preserve">Рост (снижение), в % </t>
  </si>
  <si>
    <t>Сумма баллов</t>
  </si>
  <si>
    <t>Место в блоке</t>
  </si>
  <si>
    <t>Демографический потенциал</t>
  </si>
  <si>
    <t xml:space="preserve">Численность поголовья КРС, в т.ч.коров (свыше 100% к уровню 2017 года) </t>
  </si>
  <si>
    <t xml:space="preserve">Численность поголовья свиней и птицы (свыше 100% к уровню 2017 года) </t>
  </si>
  <si>
    <t xml:space="preserve">Выполнение плана по посевам по общей площади  (не ниже 100% к плану) </t>
  </si>
  <si>
    <r>
      <t xml:space="preserve">Суммарный балл </t>
    </r>
    <r>
      <rPr>
        <i/>
        <sz val="11"/>
        <color indexed="8"/>
        <rFont val="Times New Roman"/>
        <family val="1"/>
      </rPr>
      <t xml:space="preserve">(сумма показателей
 граф 2, 4, 6)
</t>
    </r>
    <r>
      <rPr>
        <sz val="11"/>
        <color indexed="8"/>
        <rFont val="Times New Roman"/>
        <family val="1"/>
      </rPr>
      <t xml:space="preserve">
</t>
    </r>
  </si>
  <si>
    <r>
      <t xml:space="preserve">Место в рейтинге </t>
    </r>
    <r>
      <rPr>
        <i/>
        <sz val="12"/>
        <color indexed="8"/>
        <rFont val="Times New Roman"/>
        <family val="1"/>
      </rPr>
      <t>(высокое место по наименьшему количеству набранных баллов графы 8)</t>
    </r>
  </si>
  <si>
    <t xml:space="preserve">Итоги рейтинга администраций городских и сельских поселений МО «Барышский район» по основным показателям социально-экономического развития 
</t>
  </si>
  <si>
    <t xml:space="preserve"> Развитие инвестиционной деятельности и благоприятного делового климата </t>
  </si>
  <si>
    <t xml:space="preserve">Финансово-экономическое развитие </t>
  </si>
  <si>
    <t>Занятость населения поселений</t>
  </si>
  <si>
    <t>Сельское хозяйство</t>
  </si>
  <si>
    <t>Итог по всем блокам</t>
  </si>
  <si>
    <t>Примечание: Итог по всем блокам - высокое место по наименьшему количеству набранных баллов графы 14</t>
  </si>
  <si>
    <t>Строительство и ввод в эксплуатацию жилых помещений</t>
  </si>
  <si>
    <t>Трудоустройство инвалидов трудоспособного возраста, проживающих на территории МО, чел.</t>
  </si>
  <si>
    <t>Численность инвалидов трудоспособного возраста, проживающих на территории МО, чел. (для сведения)</t>
  </si>
  <si>
    <t xml:space="preserve">Численность инвалидов, трудоспособного возраста, проживающих на территории МО и трудоустроенных через ЦЗН Барышского раона за отчётный период, чел. </t>
  </si>
  <si>
    <t>Доля трудоустроенных, %</t>
  </si>
  <si>
    <t>На 01.05.2018</t>
  </si>
  <si>
    <t>На 01.05.2017</t>
  </si>
  <si>
    <t>7. Сельское хозяйство, выполнение плана по посевам</t>
  </si>
  <si>
    <t xml:space="preserve">Показатели  оценки эффективности деятельности                                                                  администраций городских и сельских поселений в муниципальном образовании «Барышский район» по основным показателям социально-экономического развития 
за январь-май 2018 года
</t>
  </si>
  <si>
    <t>за январь-май 2018 года</t>
  </si>
  <si>
    <t>Примечание: В столбце 7 - плановый показатель по трудоустройству инвалидов в соответствии с соглашением составляет 25,0%. При фактическом значении превышающем 25% присваивается 1 рейтинговое место, при недостижении планового показателя место в блоке присваивается с последнего места.</t>
  </si>
  <si>
    <t xml:space="preserve">8. Итог по разделу  - Сельское хозяйство
</t>
  </si>
  <si>
    <t xml:space="preserve">Глава администрации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</si>
</sst>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10"/>
      <name val="Times New Roman"/>
      <family val="1"/>
    </font>
    <font>
      <b/>
      <sz val="14"/>
      <name val="Calibri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rgb="FFFF0000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4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top"/>
    </xf>
    <xf numFmtId="168" fontId="58" fillId="34" borderId="10" xfId="0" applyNumberFormat="1" applyFont="1" applyFill="1" applyBorder="1" applyAlignment="1">
      <alignment horizontal="left" vertical="top"/>
    </xf>
    <xf numFmtId="0" fontId="56" fillId="0" borderId="10" xfId="0" applyFont="1" applyBorder="1" applyAlignment="1">
      <alignment horizontal="center" vertical="top"/>
    </xf>
    <xf numFmtId="0" fontId="56" fillId="34" borderId="10" xfId="0" applyFont="1" applyFill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top"/>
    </xf>
    <xf numFmtId="168" fontId="58" fillId="33" borderId="10" xfId="0" applyNumberFormat="1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1" fontId="56" fillId="33" borderId="10" xfId="0" applyNumberFormat="1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/>
    </xf>
    <xf numFmtId="1" fontId="56" fillId="34" borderId="10" xfId="0" applyNumberFormat="1" applyFont="1" applyFill="1" applyBorder="1" applyAlignment="1">
      <alignment horizontal="center" vertical="center" wrapText="1"/>
    </xf>
    <xf numFmtId="170" fontId="58" fillId="34" borderId="10" xfId="0" applyNumberFormat="1" applyFont="1" applyFill="1" applyBorder="1" applyAlignment="1">
      <alignment horizontal="left" vertical="top"/>
    </xf>
    <xf numFmtId="0" fontId="56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0" fontId="58" fillId="33" borderId="10" xfId="0" applyNumberFormat="1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168" fontId="56" fillId="33" borderId="10" xfId="0" applyNumberFormat="1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top" wrapText="1"/>
    </xf>
    <xf numFmtId="1" fontId="58" fillId="35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4" fillId="2" borderId="10" xfId="0" applyFont="1" applyFill="1" applyBorder="1" applyAlignment="1">
      <alignment horizontal="left" vertical="top" wrapText="1"/>
    </xf>
    <xf numFmtId="0" fontId="54" fillId="2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60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168" fontId="5" fillId="34" borderId="10" xfId="0" applyNumberFormat="1" applyFont="1" applyFill="1" applyBorder="1" applyAlignment="1">
      <alignment horizontal="left" vertical="top"/>
    </xf>
    <xf numFmtId="0" fontId="54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vertical="top" wrapText="1"/>
    </xf>
    <xf numFmtId="0" fontId="57" fillId="2" borderId="10" xfId="0" applyFont="1" applyFill="1" applyBorder="1" applyAlignment="1">
      <alignment vertical="top" wrapText="1"/>
    </xf>
    <xf numFmtId="0" fontId="0" fillId="2" borderId="10" xfId="0" applyFill="1" applyBorder="1" applyAlignment="1">
      <alignment/>
    </xf>
    <xf numFmtId="0" fontId="44" fillId="2" borderId="10" xfId="0" applyFont="1" applyFill="1" applyBorder="1" applyAlignment="1">
      <alignment/>
    </xf>
    <xf numFmtId="0" fontId="58" fillId="2" borderId="10" xfId="0" applyFont="1" applyFill="1" applyBorder="1" applyAlignment="1">
      <alignment horizontal="center" vertical="center"/>
    </xf>
    <xf numFmtId="1" fontId="56" fillId="2" borderId="10" xfId="0" applyNumberFormat="1" applyFont="1" applyFill="1" applyBorder="1" applyAlignment="1">
      <alignment horizontal="center" vertical="center"/>
    </xf>
    <xf numFmtId="1" fontId="58" fillId="2" borderId="10" xfId="0" applyNumberFormat="1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1" fontId="56" fillId="2" borderId="10" xfId="0" applyNumberFormat="1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center" vertical="top"/>
    </xf>
    <xf numFmtId="0" fontId="55" fillId="34" borderId="10" xfId="0" applyFont="1" applyFill="1" applyBorder="1" applyAlignment="1">
      <alignment horizontal="center" vertical="top" wrapText="1"/>
    </xf>
    <xf numFmtId="0" fontId="58" fillId="2" borderId="10" xfId="0" applyFont="1" applyFill="1" applyBorder="1" applyAlignment="1">
      <alignment horizontal="center" vertical="top"/>
    </xf>
    <xf numFmtId="0" fontId="56" fillId="2" borderId="10" xfId="0" applyFont="1" applyFill="1" applyBorder="1" applyAlignment="1">
      <alignment horizontal="center" vertical="top"/>
    </xf>
    <xf numFmtId="0" fontId="58" fillId="2" borderId="10" xfId="0" applyFont="1" applyFill="1" applyBorder="1" applyAlignment="1">
      <alignment horizontal="center" vertical="top" wrapText="1"/>
    </xf>
    <xf numFmtId="170" fontId="56" fillId="33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168" fontId="7" fillId="34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/>
    </xf>
    <xf numFmtId="168" fontId="7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/>
    </xf>
    <xf numFmtId="168" fontId="8" fillId="2" borderId="10" xfId="0" applyNumberFormat="1" applyFont="1" applyFill="1" applyBorder="1" applyAlignment="1">
      <alignment horizontal="left" vertical="top"/>
    </xf>
    <xf numFmtId="0" fontId="33" fillId="2" borderId="10" xfId="0" applyFont="1" applyFill="1" applyBorder="1" applyAlignment="1">
      <alignment/>
    </xf>
    <xf numFmtId="0" fontId="33" fillId="2" borderId="1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left" vertical="top"/>
    </xf>
    <xf numFmtId="168" fontId="6" fillId="33" borderId="10" xfId="0" applyNumberFormat="1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vertical="top"/>
    </xf>
    <xf numFmtId="1" fontId="8" fillId="34" borderId="10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left" vertical="top"/>
    </xf>
    <xf numFmtId="1" fontId="8" fillId="33" borderId="10" xfId="0" applyNumberFormat="1" applyFont="1" applyFill="1" applyBorder="1" applyAlignment="1">
      <alignment horizontal="center" vertical="center" wrapText="1"/>
    </xf>
    <xf numFmtId="168" fontId="8" fillId="34" borderId="10" xfId="0" applyNumberFormat="1" applyFont="1" applyFill="1" applyBorder="1" applyAlignment="1">
      <alignment horizontal="left" vertical="top"/>
    </xf>
    <xf numFmtId="0" fontId="10" fillId="33" borderId="10" xfId="0" applyFont="1" applyFill="1" applyBorder="1" applyAlignment="1">
      <alignment vertical="top" wrapText="1"/>
    </xf>
    <xf numFmtId="2" fontId="7" fillId="0" borderId="10" xfId="0" applyNumberFormat="1" applyFont="1" applyBorder="1" applyAlignment="1">
      <alignment horizontal="left" vertical="top"/>
    </xf>
    <xf numFmtId="2" fontId="7" fillId="34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68" fontId="7" fillId="0" borderId="15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top"/>
    </xf>
    <xf numFmtId="168" fontId="7" fillId="37" borderId="15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168" fontId="7" fillId="0" borderId="17" xfId="0" applyNumberFormat="1" applyFont="1" applyBorder="1" applyAlignment="1">
      <alignment horizontal="center" vertical="top"/>
    </xf>
    <xf numFmtId="168" fontId="7" fillId="34" borderId="16" xfId="0" applyNumberFormat="1" applyFont="1" applyFill="1" applyBorder="1" applyAlignment="1">
      <alignment horizontal="left" vertical="top"/>
    </xf>
    <xf numFmtId="0" fontId="8" fillId="0" borderId="16" xfId="0" applyFont="1" applyBorder="1" applyAlignment="1">
      <alignment horizontal="center" vertical="top"/>
    </xf>
    <xf numFmtId="2" fontId="7" fillId="34" borderId="16" xfId="0" applyNumberFormat="1" applyFont="1" applyFill="1" applyBorder="1" applyAlignment="1">
      <alignment horizontal="left" vertical="top"/>
    </xf>
    <xf numFmtId="0" fontId="8" fillId="34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/>
    </xf>
    <xf numFmtId="168" fontId="8" fillId="33" borderId="10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/>
    </xf>
    <xf numFmtId="168" fontId="8" fillId="33" borderId="10" xfId="0" applyNumberFormat="1" applyFont="1" applyFill="1" applyBorder="1" applyAlignment="1">
      <alignment horizontal="left" vertical="top"/>
    </xf>
    <xf numFmtId="0" fontId="33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55" fillId="0" borderId="1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7" fillId="35" borderId="19" xfId="0" applyFont="1" applyFill="1" applyBorder="1" applyAlignment="1">
      <alignment horizontal="center" vertical="top" wrapText="1"/>
    </xf>
    <xf numFmtId="0" fontId="57" fillId="35" borderId="2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left" wrapText="1"/>
    </xf>
    <xf numFmtId="0" fontId="36" fillId="0" borderId="0" xfId="0" applyFont="1" applyAlignment="1">
      <alignment horizontal="left"/>
    </xf>
    <xf numFmtId="0" fontId="62" fillId="0" borderId="0" xfId="0" applyFont="1" applyAlignment="1">
      <alignment horizontal="center" vertical="top"/>
    </xf>
    <xf numFmtId="0" fontId="57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25">
      <selection activeCell="A7" sqref="A7:N32"/>
    </sheetView>
  </sheetViews>
  <sheetFormatPr defaultColWidth="9.140625" defaultRowHeight="15"/>
  <sheetData>
    <row r="2" spans="9:13" ht="18.75">
      <c r="I2" s="162" t="s">
        <v>3</v>
      </c>
      <c r="J2" s="162"/>
      <c r="K2" s="162"/>
      <c r="L2" s="162"/>
      <c r="M2" s="162"/>
    </row>
    <row r="3" spans="9:13" ht="18.75">
      <c r="I3" s="162" t="s">
        <v>98</v>
      </c>
      <c r="J3" s="162"/>
      <c r="K3" s="162"/>
      <c r="L3" s="162"/>
      <c r="M3" s="162"/>
    </row>
    <row r="4" spans="9:13" ht="18.75">
      <c r="I4" s="162" t="s">
        <v>4</v>
      </c>
      <c r="J4" s="162"/>
      <c r="K4" s="162"/>
      <c r="L4" s="162"/>
      <c r="M4" s="162"/>
    </row>
    <row r="5" spans="9:13" ht="18.75">
      <c r="I5" s="162" t="s">
        <v>5</v>
      </c>
      <c r="J5" s="162"/>
      <c r="K5" s="162"/>
      <c r="L5" s="162"/>
      <c r="M5" s="162"/>
    </row>
    <row r="6" spans="9:13" ht="18.75">
      <c r="I6" s="162"/>
      <c r="J6" s="162"/>
      <c r="K6" s="162"/>
      <c r="L6" s="162"/>
      <c r="M6" s="162"/>
    </row>
    <row r="7" spans="1:14" ht="15">
      <c r="A7" s="161" t="s">
        <v>94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1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ht="1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1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1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5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ht="15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 ht="1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ht="15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1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4" ht="1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ht="1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ht="1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ht="1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ht="1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1:14" ht="1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</row>
    <row r="25" spans="1:14" ht="1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</row>
    <row r="26" spans="1:14" ht="12.7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1:14" ht="1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1:14" ht="1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4" ht="1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4" ht="1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14" ht="1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ht="1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</sheetData>
  <sheetProtection/>
  <mergeCells count="6">
    <mergeCell ref="A7:N32"/>
    <mergeCell ref="I2:M2"/>
    <mergeCell ref="I3:M3"/>
    <mergeCell ref="I4:M4"/>
    <mergeCell ref="I5:M5"/>
    <mergeCell ref="I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PageLayoutView="0" workbookViewId="0" topLeftCell="A1">
      <selection activeCell="A21" sqref="A21:K21"/>
    </sheetView>
  </sheetViews>
  <sheetFormatPr defaultColWidth="9.140625" defaultRowHeight="15"/>
  <cols>
    <col min="1" max="1" width="30.57421875" style="0" customWidth="1"/>
    <col min="2" max="2" width="12.28125" style="0" customWidth="1"/>
    <col min="3" max="3" width="12.00390625" style="0" customWidth="1"/>
    <col min="4" max="4" width="10.421875" style="0" customWidth="1"/>
    <col min="5" max="5" width="14.28125" style="0" customWidth="1"/>
    <col min="6" max="6" width="12.57421875" style="0" customWidth="1"/>
    <col min="7" max="7" width="12.00390625" style="0" customWidth="1"/>
    <col min="8" max="8" width="11.7109375" style="0" customWidth="1"/>
    <col min="9" max="9" width="16.140625" style="0" customWidth="1"/>
    <col min="10" max="10" width="17.140625" style="0" customWidth="1"/>
    <col min="11" max="11" width="15.8515625" style="0" customWidth="1"/>
  </cols>
  <sheetData>
    <row r="2" spans="1:11" ht="20.25">
      <c r="A2" s="170" t="s">
        <v>93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7.25" customHeight="1">
      <c r="A5" s="164" t="s">
        <v>1</v>
      </c>
      <c r="B5" s="166" t="s">
        <v>39</v>
      </c>
      <c r="C5" s="179"/>
      <c r="D5" s="179"/>
      <c r="E5" s="167"/>
      <c r="F5" s="166" t="s">
        <v>38</v>
      </c>
      <c r="G5" s="179"/>
      <c r="H5" s="179"/>
      <c r="I5" s="167"/>
      <c r="J5" s="168" t="s">
        <v>28</v>
      </c>
      <c r="K5" s="178" t="s">
        <v>67</v>
      </c>
    </row>
    <row r="6" spans="1:11" ht="100.5" customHeight="1">
      <c r="A6" s="165"/>
      <c r="B6" s="3" t="s">
        <v>18</v>
      </c>
      <c r="C6" s="3" t="s">
        <v>19</v>
      </c>
      <c r="D6" s="3" t="s">
        <v>17</v>
      </c>
      <c r="E6" s="15" t="s">
        <v>65</v>
      </c>
      <c r="F6" s="3" t="s">
        <v>18</v>
      </c>
      <c r="G6" s="3" t="s">
        <v>19</v>
      </c>
      <c r="H6" s="3" t="s">
        <v>17</v>
      </c>
      <c r="I6" s="15" t="s">
        <v>66</v>
      </c>
      <c r="J6" s="168"/>
      <c r="K6" s="178"/>
    </row>
    <row r="7" spans="1:11" ht="18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5">
        <v>11</v>
      </c>
    </row>
    <row r="8" spans="1:11" ht="27" customHeight="1">
      <c r="A8" s="17" t="s">
        <v>6</v>
      </c>
      <c r="B8" s="18"/>
      <c r="C8" s="18"/>
      <c r="D8" s="18"/>
      <c r="E8" s="18"/>
      <c r="F8" s="18"/>
      <c r="G8" s="18"/>
      <c r="H8" s="18"/>
      <c r="I8" s="18"/>
      <c r="J8" s="19"/>
      <c r="K8" s="20"/>
    </row>
    <row r="9" spans="1:11" ht="30">
      <c r="A9" s="4" t="s">
        <v>2</v>
      </c>
      <c r="B9" s="66">
        <v>0</v>
      </c>
      <c r="C9" s="66">
        <v>0</v>
      </c>
      <c r="D9" s="24">
        <v>0</v>
      </c>
      <c r="E9" s="25">
        <v>9</v>
      </c>
      <c r="F9" s="66">
        <v>0</v>
      </c>
      <c r="G9" s="66">
        <v>0</v>
      </c>
      <c r="H9" s="73">
        <v>0</v>
      </c>
      <c r="I9" s="25">
        <v>9</v>
      </c>
      <c r="J9" s="26">
        <f aca="true" t="shared" si="0" ref="J9:J18">E9+I9</f>
        <v>18</v>
      </c>
      <c r="K9" s="16">
        <v>8</v>
      </c>
    </row>
    <row r="10" spans="1:11" ht="30">
      <c r="A10" s="4" t="s">
        <v>7</v>
      </c>
      <c r="B10" s="66">
        <v>2770</v>
      </c>
      <c r="C10" s="66">
        <v>2853</v>
      </c>
      <c r="D10" s="24">
        <f aca="true" t="shared" si="1" ref="D10:D19">C10/B10*100</f>
        <v>102.99638989169675</v>
      </c>
      <c r="E10" s="25">
        <v>3</v>
      </c>
      <c r="F10" s="66">
        <v>0</v>
      </c>
      <c r="G10" s="66">
        <v>0</v>
      </c>
      <c r="H10" s="73">
        <v>0</v>
      </c>
      <c r="I10" s="25">
        <v>9</v>
      </c>
      <c r="J10" s="26">
        <f t="shared" si="0"/>
        <v>12</v>
      </c>
      <c r="K10" s="71">
        <v>7</v>
      </c>
    </row>
    <row r="11" spans="1:11" ht="30">
      <c r="A11" s="4" t="s">
        <v>8</v>
      </c>
      <c r="B11" s="66">
        <v>140</v>
      </c>
      <c r="C11" s="66">
        <v>140</v>
      </c>
      <c r="D11" s="24">
        <f t="shared" si="1"/>
        <v>100</v>
      </c>
      <c r="E11" s="25">
        <v>6</v>
      </c>
      <c r="F11" s="66">
        <v>140</v>
      </c>
      <c r="G11" s="66">
        <v>140</v>
      </c>
      <c r="H11" s="24">
        <f aca="true" t="shared" si="2" ref="H11:H19">G11/F11*100</f>
        <v>100</v>
      </c>
      <c r="I11" s="25">
        <v>2</v>
      </c>
      <c r="J11" s="26">
        <f t="shared" si="0"/>
        <v>8</v>
      </c>
      <c r="K11" s="71">
        <v>5</v>
      </c>
    </row>
    <row r="12" spans="1:11" ht="30">
      <c r="A12" s="4" t="s">
        <v>9</v>
      </c>
      <c r="B12" s="66">
        <v>4211</v>
      </c>
      <c r="C12" s="66">
        <v>4261</v>
      </c>
      <c r="D12" s="24">
        <f t="shared" si="1"/>
        <v>101.18736642127762</v>
      </c>
      <c r="E12" s="25">
        <v>5</v>
      </c>
      <c r="F12" s="66">
        <v>3130</v>
      </c>
      <c r="G12" s="66">
        <v>3130</v>
      </c>
      <c r="H12" s="24">
        <f t="shared" si="2"/>
        <v>100</v>
      </c>
      <c r="I12" s="25">
        <v>2</v>
      </c>
      <c r="J12" s="26">
        <f t="shared" si="0"/>
        <v>7</v>
      </c>
      <c r="K12" s="71">
        <v>4</v>
      </c>
    </row>
    <row r="13" spans="1:11" ht="30">
      <c r="A13" s="4" t="s">
        <v>10</v>
      </c>
      <c r="B13" s="66">
        <v>8551</v>
      </c>
      <c r="C13" s="66">
        <v>8551</v>
      </c>
      <c r="D13" s="24">
        <f t="shared" si="1"/>
        <v>100</v>
      </c>
      <c r="E13" s="25">
        <v>6</v>
      </c>
      <c r="F13" s="66">
        <v>5584</v>
      </c>
      <c r="G13" s="66">
        <v>5584</v>
      </c>
      <c r="H13" s="24">
        <f t="shared" si="2"/>
        <v>100</v>
      </c>
      <c r="I13" s="25">
        <v>2</v>
      </c>
      <c r="J13" s="26">
        <f t="shared" si="0"/>
        <v>8</v>
      </c>
      <c r="K13" s="71">
        <v>5</v>
      </c>
    </row>
    <row r="14" spans="1:11" ht="26.25" customHeight="1">
      <c r="A14" s="17" t="s">
        <v>11</v>
      </c>
      <c r="B14" s="67"/>
      <c r="C14" s="67"/>
      <c r="D14" s="30"/>
      <c r="E14" s="31"/>
      <c r="F14" s="67"/>
      <c r="G14" s="67"/>
      <c r="H14" s="30"/>
      <c r="I14" s="31"/>
      <c r="J14" s="32"/>
      <c r="K14" s="72"/>
    </row>
    <row r="15" spans="1:11" ht="30">
      <c r="A15" s="4" t="s">
        <v>12</v>
      </c>
      <c r="B15" s="66">
        <v>5860</v>
      </c>
      <c r="C15" s="66">
        <v>6152</v>
      </c>
      <c r="D15" s="24">
        <f t="shared" si="1"/>
        <v>104.98293515358361</v>
      </c>
      <c r="E15" s="25">
        <v>2</v>
      </c>
      <c r="F15" s="66">
        <v>1123</v>
      </c>
      <c r="G15" s="66">
        <v>1123</v>
      </c>
      <c r="H15" s="24">
        <f t="shared" si="2"/>
        <v>100</v>
      </c>
      <c r="I15" s="25">
        <v>2</v>
      </c>
      <c r="J15" s="26">
        <f t="shared" si="0"/>
        <v>4</v>
      </c>
      <c r="K15" s="71">
        <v>2</v>
      </c>
    </row>
    <row r="16" spans="1:11" ht="30">
      <c r="A16" s="4" t="s">
        <v>13</v>
      </c>
      <c r="B16" s="66">
        <v>1044</v>
      </c>
      <c r="C16" s="66">
        <v>1064</v>
      </c>
      <c r="D16" s="24">
        <f t="shared" si="1"/>
        <v>101.91570881226053</v>
      </c>
      <c r="E16" s="25">
        <v>4</v>
      </c>
      <c r="F16" s="66">
        <v>264</v>
      </c>
      <c r="G16" s="66">
        <v>264</v>
      </c>
      <c r="H16" s="24">
        <f t="shared" si="2"/>
        <v>100</v>
      </c>
      <c r="I16" s="25">
        <v>2</v>
      </c>
      <c r="J16" s="26">
        <f t="shared" si="0"/>
        <v>6</v>
      </c>
      <c r="K16" s="71">
        <v>3</v>
      </c>
    </row>
    <row r="17" spans="1:11" ht="30">
      <c r="A17" s="4" t="s">
        <v>14</v>
      </c>
      <c r="B17" s="66">
        <v>1700</v>
      </c>
      <c r="C17" s="66">
        <v>855</v>
      </c>
      <c r="D17" s="24">
        <f t="shared" si="1"/>
        <v>50.294117647058826</v>
      </c>
      <c r="E17" s="25">
        <v>7</v>
      </c>
      <c r="F17" s="66">
        <v>388</v>
      </c>
      <c r="G17" s="66">
        <v>388</v>
      </c>
      <c r="H17" s="24">
        <f t="shared" si="2"/>
        <v>100</v>
      </c>
      <c r="I17" s="25">
        <v>2</v>
      </c>
      <c r="J17" s="26">
        <f t="shared" si="0"/>
        <v>9</v>
      </c>
      <c r="K17" s="71">
        <v>6</v>
      </c>
    </row>
    <row r="18" spans="1:11" ht="30">
      <c r="A18" s="4" t="s">
        <v>15</v>
      </c>
      <c r="B18" s="66">
        <v>3032</v>
      </c>
      <c r="C18" s="66">
        <v>3432</v>
      </c>
      <c r="D18" s="24">
        <f t="shared" si="1"/>
        <v>113.19261213720317</v>
      </c>
      <c r="E18" s="25">
        <v>1</v>
      </c>
      <c r="F18" s="66">
        <v>1261</v>
      </c>
      <c r="G18" s="66">
        <v>2202</v>
      </c>
      <c r="H18" s="24">
        <f t="shared" si="2"/>
        <v>174.6233148295004</v>
      </c>
      <c r="I18" s="25">
        <v>1</v>
      </c>
      <c r="J18" s="26">
        <f t="shared" si="0"/>
        <v>2</v>
      </c>
      <c r="K18" s="71">
        <v>1</v>
      </c>
    </row>
    <row r="19" spans="1:11" ht="37.5">
      <c r="A19" s="46" t="s">
        <v>64</v>
      </c>
      <c r="B19" s="44">
        <f>B9+B10+B11+B12+B13+B15+B16+B17+B18</f>
        <v>27308</v>
      </c>
      <c r="C19" s="44">
        <f>C9+C10+C11+C12+C13+C15+C16+C17+C18</f>
        <v>27308</v>
      </c>
      <c r="D19" s="43">
        <f t="shared" si="1"/>
        <v>100</v>
      </c>
      <c r="E19" s="44"/>
      <c r="F19" s="44">
        <f>F9+F10+F11+F12+F13+F15+F16+F17+F18</f>
        <v>11890</v>
      </c>
      <c r="G19" s="44">
        <f>G9+G10+G11+G12+G13+G15+G16+G17+G18</f>
        <v>12831</v>
      </c>
      <c r="H19" s="43">
        <f t="shared" si="2"/>
        <v>107.91421362489486</v>
      </c>
      <c r="I19" s="44"/>
      <c r="J19" s="44"/>
      <c r="K19" s="44"/>
    </row>
    <row r="21" spans="1:11" ht="15">
      <c r="A21" s="163" t="s">
        <v>61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</sheetData>
  <sheetProtection/>
  <mergeCells count="8">
    <mergeCell ref="A21:K21"/>
    <mergeCell ref="A2:K2"/>
    <mergeCell ref="A3:K3"/>
    <mergeCell ref="A5:A6"/>
    <mergeCell ref="B5:E5"/>
    <mergeCell ref="F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0.57421875" style="0" customWidth="1"/>
    <col min="2" max="2" width="14.140625" style="0" customWidth="1"/>
    <col min="3" max="3" width="14.7109375" style="0" customWidth="1"/>
    <col min="4" max="4" width="14.28125" style="0" customWidth="1"/>
    <col min="5" max="5" width="14.140625" style="0" customWidth="1"/>
    <col min="6" max="6" width="13.8515625" style="0" customWidth="1"/>
    <col min="7" max="7" width="14.7109375" style="0" customWidth="1"/>
    <col min="8" max="8" width="15.421875" style="0" customWidth="1"/>
    <col min="9" max="9" width="23.00390625" style="0" customWidth="1"/>
  </cols>
  <sheetData>
    <row r="2" spans="1:9" ht="24" customHeight="1">
      <c r="A2" s="169" t="s">
        <v>97</v>
      </c>
      <c r="B2" s="182"/>
      <c r="C2" s="182"/>
      <c r="D2" s="182"/>
      <c r="E2" s="182"/>
      <c r="F2" s="182"/>
      <c r="G2" s="182"/>
      <c r="H2" s="182"/>
      <c r="I2" s="182"/>
    </row>
    <row r="3" spans="1:9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66.75" customHeight="1">
      <c r="A5" s="164" t="s">
        <v>1</v>
      </c>
      <c r="B5" s="166" t="s">
        <v>74</v>
      </c>
      <c r="C5" s="167"/>
      <c r="D5" s="166" t="s">
        <v>75</v>
      </c>
      <c r="E5" s="167"/>
      <c r="F5" s="168" t="s">
        <v>76</v>
      </c>
      <c r="G5" s="168"/>
      <c r="H5" s="168" t="s">
        <v>77</v>
      </c>
      <c r="I5" s="183" t="s">
        <v>78</v>
      </c>
    </row>
    <row r="6" spans="1:9" ht="90" customHeight="1">
      <c r="A6" s="165"/>
      <c r="B6" s="15" t="s">
        <v>71</v>
      </c>
      <c r="C6" s="74" t="s">
        <v>72</v>
      </c>
      <c r="D6" s="15" t="s">
        <v>71</v>
      </c>
      <c r="E6" s="74" t="s">
        <v>72</v>
      </c>
      <c r="F6" s="15" t="s">
        <v>71</v>
      </c>
      <c r="G6" s="74" t="s">
        <v>72</v>
      </c>
      <c r="H6" s="168"/>
      <c r="I6" s="183"/>
    </row>
    <row r="7" spans="1:9" ht="18.75" customHeight="1">
      <c r="A7" s="15">
        <v>1</v>
      </c>
      <c r="B7" s="15">
        <v>2</v>
      </c>
      <c r="C7" s="74">
        <v>3</v>
      </c>
      <c r="D7" s="15">
        <v>4</v>
      </c>
      <c r="E7" s="74">
        <v>5</v>
      </c>
      <c r="F7" s="15">
        <v>6</v>
      </c>
      <c r="G7" s="74">
        <v>7</v>
      </c>
      <c r="H7" s="15">
        <v>8</v>
      </c>
      <c r="I7" s="93">
        <v>9</v>
      </c>
    </row>
    <row r="8" spans="1:9" ht="27" customHeight="1">
      <c r="A8" s="59" t="s">
        <v>6</v>
      </c>
      <c r="B8" s="60"/>
      <c r="C8" s="60"/>
      <c r="D8" s="60"/>
      <c r="E8" s="60"/>
      <c r="F8" s="60"/>
      <c r="G8" s="80"/>
      <c r="H8" s="80"/>
      <c r="I8" s="81"/>
    </row>
    <row r="9" spans="1:9" ht="30">
      <c r="A9" s="4" t="s">
        <v>2</v>
      </c>
      <c r="B9" s="45">
        <f>'Сельское хоз-во КРС'!J9</f>
        <v>3</v>
      </c>
      <c r="C9" s="92">
        <f>'Сельское хоз-во КРС'!K9</f>
        <v>1</v>
      </c>
      <c r="D9" s="45">
        <f>'Сельское хоз-во свиньи, птица'!J9</f>
        <v>10</v>
      </c>
      <c r="E9" s="92">
        <f>'Сельское хоз-во свиньи, птица'!K9</f>
        <v>4</v>
      </c>
      <c r="F9" s="45">
        <f>'Сельское хоз-во посев'!J9</f>
        <v>18</v>
      </c>
      <c r="G9" s="26">
        <f>'Сельское хоз-во посев'!K9</f>
        <v>8</v>
      </c>
      <c r="H9" s="47">
        <f>B9+D9+F9</f>
        <v>31</v>
      </c>
      <c r="I9" s="35">
        <v>6</v>
      </c>
    </row>
    <row r="10" spans="1:9" ht="30">
      <c r="A10" s="4" t="s">
        <v>7</v>
      </c>
      <c r="B10" s="45">
        <f>'Сельское хоз-во КРС'!J10</f>
        <v>13</v>
      </c>
      <c r="C10" s="92">
        <f>'Сельское хоз-во КРС'!K10</f>
        <v>4</v>
      </c>
      <c r="D10" s="45">
        <f>'Сельское хоз-во свиньи, птица'!J10</f>
        <v>11</v>
      </c>
      <c r="E10" s="92">
        <f>'Сельское хоз-во свиньи, птица'!K10</f>
        <v>5</v>
      </c>
      <c r="F10" s="45">
        <f>'Сельское хоз-во посев'!J10</f>
        <v>12</v>
      </c>
      <c r="G10" s="26">
        <f>'Сельское хоз-во посев'!K10</f>
        <v>7</v>
      </c>
      <c r="H10" s="47">
        <f aca="true" t="shared" si="0" ref="H10:H18">B10+D10+F10</f>
        <v>36</v>
      </c>
      <c r="I10" s="76">
        <v>8</v>
      </c>
    </row>
    <row r="11" spans="1:9" ht="30">
      <c r="A11" s="4" t="s">
        <v>8</v>
      </c>
      <c r="B11" s="45">
        <f>'Сельское хоз-во КРС'!J11</f>
        <v>14</v>
      </c>
      <c r="C11" s="92">
        <f>'Сельское хоз-во КРС'!K11</f>
        <v>5</v>
      </c>
      <c r="D11" s="45">
        <f>'Сельское хоз-во свиньи, птица'!J11</f>
        <v>8</v>
      </c>
      <c r="E11" s="92">
        <f>'Сельское хоз-во свиньи, птица'!K11</f>
        <v>3</v>
      </c>
      <c r="F11" s="45">
        <f>'Сельское хоз-во посев'!J11</f>
        <v>8</v>
      </c>
      <c r="G11" s="26">
        <f>'Сельское хоз-во посев'!K11</f>
        <v>5</v>
      </c>
      <c r="H11" s="47">
        <f t="shared" si="0"/>
        <v>30</v>
      </c>
      <c r="I11" s="76">
        <v>5</v>
      </c>
    </row>
    <row r="12" spans="1:9" ht="30">
      <c r="A12" s="4" t="s">
        <v>9</v>
      </c>
      <c r="B12" s="45">
        <f>'Сельское хоз-во КРС'!J12</f>
        <v>13</v>
      </c>
      <c r="C12" s="92">
        <f>'Сельское хоз-во КРС'!K12</f>
        <v>4</v>
      </c>
      <c r="D12" s="45">
        <f>'Сельское хоз-во свиньи, птица'!J12</f>
        <v>7</v>
      </c>
      <c r="E12" s="92">
        <f>'Сельское хоз-во свиньи, птица'!K12</f>
        <v>2</v>
      </c>
      <c r="F12" s="45">
        <f>'Сельское хоз-во посев'!J12</f>
        <v>7</v>
      </c>
      <c r="G12" s="26">
        <f>'Сельское хоз-во посев'!K12</f>
        <v>4</v>
      </c>
      <c r="H12" s="47">
        <f t="shared" si="0"/>
        <v>27</v>
      </c>
      <c r="I12" s="76">
        <v>3</v>
      </c>
    </row>
    <row r="13" spans="1:9" ht="30">
      <c r="A13" s="4" t="s">
        <v>10</v>
      </c>
      <c r="B13" s="45">
        <f>'Сельское хоз-во КРС'!J13</f>
        <v>14</v>
      </c>
      <c r="C13" s="92">
        <f>'Сельское хоз-во КРС'!K13</f>
        <v>5</v>
      </c>
      <c r="D13" s="45">
        <f>'Сельское хоз-во свиньи, птица'!J13</f>
        <v>11</v>
      </c>
      <c r="E13" s="92">
        <f>'Сельское хоз-во свиньи, птица'!K13</f>
        <v>5</v>
      </c>
      <c r="F13" s="45">
        <f>'Сельское хоз-во посев'!J13</f>
        <v>8</v>
      </c>
      <c r="G13" s="26">
        <f>'Сельское хоз-во посев'!K13</f>
        <v>5</v>
      </c>
      <c r="H13" s="47">
        <f t="shared" si="0"/>
        <v>33</v>
      </c>
      <c r="I13" s="76">
        <v>7</v>
      </c>
    </row>
    <row r="14" spans="1:9" ht="26.25" customHeight="1">
      <c r="A14" s="59" t="s">
        <v>11</v>
      </c>
      <c r="B14" s="94"/>
      <c r="C14" s="95"/>
      <c r="D14" s="94"/>
      <c r="E14" s="95"/>
      <c r="F14" s="94"/>
      <c r="G14" s="55"/>
      <c r="H14" s="96"/>
      <c r="I14" s="85"/>
    </row>
    <row r="15" spans="1:9" ht="30">
      <c r="A15" s="4" t="s">
        <v>12</v>
      </c>
      <c r="B15" s="45">
        <f>'Сельское хоз-во КРС'!J15</f>
        <v>7</v>
      </c>
      <c r="C15" s="92">
        <f>'Сельское хоз-во КРС'!K15</f>
        <v>2</v>
      </c>
      <c r="D15" s="45">
        <f>'Сельское хоз-во свиньи, птица'!J15</f>
        <v>10</v>
      </c>
      <c r="E15" s="92">
        <f>'Сельское хоз-во свиньи, птица'!K15</f>
        <v>4</v>
      </c>
      <c r="F15" s="45">
        <f>'Сельское хоз-во посев'!J15</f>
        <v>4</v>
      </c>
      <c r="G15" s="26">
        <f>'Сельское хоз-во посев'!K15</f>
        <v>2</v>
      </c>
      <c r="H15" s="47">
        <f t="shared" si="0"/>
        <v>21</v>
      </c>
      <c r="I15" s="76">
        <v>2</v>
      </c>
    </row>
    <row r="16" spans="1:9" ht="30">
      <c r="A16" s="4" t="s">
        <v>13</v>
      </c>
      <c r="B16" s="45">
        <f>'Сельское хоз-во КРС'!J16</f>
        <v>9</v>
      </c>
      <c r="C16" s="92">
        <f>'Сельское хоз-во КРС'!K16</f>
        <v>3</v>
      </c>
      <c r="D16" s="45">
        <f>'Сельское хоз-во свиньи, птица'!J16</f>
        <v>12</v>
      </c>
      <c r="E16" s="92">
        <f>'Сельское хоз-во свиньи, птица'!K16</f>
        <v>6</v>
      </c>
      <c r="F16" s="45">
        <f>'Сельское хоз-во посев'!J16</f>
        <v>6</v>
      </c>
      <c r="G16" s="26">
        <f>'Сельское хоз-во посев'!K16</f>
        <v>3</v>
      </c>
      <c r="H16" s="47">
        <f t="shared" si="0"/>
        <v>27</v>
      </c>
      <c r="I16" s="76">
        <v>3</v>
      </c>
    </row>
    <row r="17" spans="1:9" ht="30">
      <c r="A17" s="4" t="s">
        <v>14</v>
      </c>
      <c r="B17" s="45">
        <f>'Сельское хоз-во КРС'!J17</f>
        <v>9</v>
      </c>
      <c r="C17" s="92">
        <f>'Сельское хоз-во КРС'!K17</f>
        <v>3</v>
      </c>
      <c r="D17" s="45">
        <f>'Сельское хоз-во свиньи, птица'!J17</f>
        <v>10</v>
      </c>
      <c r="E17" s="92">
        <f>'Сельское хоз-во свиньи, птица'!K17</f>
        <v>4</v>
      </c>
      <c r="F17" s="45">
        <f>'Сельское хоз-во посев'!J17</f>
        <v>9</v>
      </c>
      <c r="G17" s="26">
        <f>'Сельское хоз-во посев'!K17</f>
        <v>6</v>
      </c>
      <c r="H17" s="47">
        <f t="shared" si="0"/>
        <v>28</v>
      </c>
      <c r="I17" s="76">
        <v>4</v>
      </c>
    </row>
    <row r="18" spans="1:9" ht="30">
      <c r="A18" s="4" t="s">
        <v>15</v>
      </c>
      <c r="B18" s="45">
        <f>'Сельское хоз-во КРС'!J18</f>
        <v>3</v>
      </c>
      <c r="C18" s="92">
        <f>'Сельское хоз-во КРС'!K18</f>
        <v>1</v>
      </c>
      <c r="D18" s="45">
        <f>'Сельское хоз-во свиньи, птица'!J18</f>
        <v>5</v>
      </c>
      <c r="E18" s="92">
        <f>'Сельское хоз-во свиньи, птица'!K18</f>
        <v>1</v>
      </c>
      <c r="F18" s="45">
        <f>'Сельское хоз-во посев'!J18</f>
        <v>2</v>
      </c>
      <c r="G18" s="26">
        <f>'Сельское хоз-во посев'!K18</f>
        <v>1</v>
      </c>
      <c r="H18" s="47">
        <f t="shared" si="0"/>
        <v>10</v>
      </c>
      <c r="I18" s="76">
        <v>1</v>
      </c>
    </row>
    <row r="19" spans="1:9" ht="15">
      <c r="A19" s="171"/>
      <c r="B19" s="171"/>
      <c r="C19" s="171"/>
      <c r="D19" s="171"/>
      <c r="E19" s="171"/>
      <c r="F19" s="172"/>
      <c r="G19" s="172"/>
      <c r="H19" s="172"/>
      <c r="I19" s="172"/>
    </row>
    <row r="20" spans="1:9" ht="15">
      <c r="A20" s="163"/>
      <c r="B20" s="163"/>
      <c r="C20" s="163"/>
      <c r="D20" s="163"/>
      <c r="E20" s="163"/>
      <c r="F20" s="163"/>
      <c r="G20" s="163"/>
      <c r="H20" s="163"/>
      <c r="I20" s="163"/>
    </row>
  </sheetData>
  <sheetProtection/>
  <mergeCells count="10">
    <mergeCell ref="A19:I19"/>
    <mergeCell ref="A20:I20"/>
    <mergeCell ref="F5:G5"/>
    <mergeCell ref="H5:H6"/>
    <mergeCell ref="A2:I2"/>
    <mergeCell ref="A3:I3"/>
    <mergeCell ref="A5:A6"/>
    <mergeCell ref="B5:C5"/>
    <mergeCell ref="D5:E5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0" sqref="B20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7" t="s">
        <v>40</v>
      </c>
      <c r="C1" s="7"/>
      <c r="D1" s="11"/>
      <c r="E1" s="11"/>
      <c r="F1" s="11"/>
    </row>
    <row r="2" spans="2:6" ht="15">
      <c r="B2" s="7" t="s">
        <v>41</v>
      </c>
      <c r="C2" s="7"/>
      <c r="D2" s="11"/>
      <c r="E2" s="11"/>
      <c r="F2" s="11"/>
    </row>
    <row r="3" spans="2:6" ht="15">
      <c r="B3" s="8"/>
      <c r="C3" s="8"/>
      <c r="D3" s="12"/>
      <c r="E3" s="12"/>
      <c r="F3" s="12"/>
    </row>
    <row r="4" spans="2:6" ht="60">
      <c r="B4" s="8" t="s">
        <v>42</v>
      </c>
      <c r="C4" s="8"/>
      <c r="D4" s="12"/>
      <c r="E4" s="12"/>
      <c r="F4" s="12"/>
    </row>
    <row r="5" spans="2:6" ht="15">
      <c r="B5" s="8"/>
      <c r="C5" s="8"/>
      <c r="D5" s="12"/>
      <c r="E5" s="12"/>
      <c r="F5" s="12"/>
    </row>
    <row r="6" spans="2:6" ht="30">
      <c r="B6" s="7" t="s">
        <v>43</v>
      </c>
      <c r="C6" s="7"/>
      <c r="D6" s="11"/>
      <c r="E6" s="11" t="s">
        <v>44</v>
      </c>
      <c r="F6" s="11" t="s">
        <v>45</v>
      </c>
    </row>
    <row r="7" spans="2:6" ht="15.75" thickBot="1">
      <c r="B7" s="8"/>
      <c r="C7" s="8"/>
      <c r="D7" s="12"/>
      <c r="E7" s="12"/>
      <c r="F7" s="12"/>
    </row>
    <row r="8" spans="2:6" ht="60.75" thickBot="1">
      <c r="B8" s="9" t="s">
        <v>46</v>
      </c>
      <c r="C8" s="10"/>
      <c r="D8" s="13"/>
      <c r="E8" s="13">
        <v>5</v>
      </c>
      <c r="F8" s="14" t="s">
        <v>47</v>
      </c>
    </row>
    <row r="9" spans="2:6" ht="15">
      <c r="B9" s="8"/>
      <c r="C9" s="8"/>
      <c r="D9" s="12"/>
      <c r="E9" s="12"/>
      <c r="F9" s="12"/>
    </row>
    <row r="10" spans="2:6" ht="1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0.57421875" style="0" customWidth="1"/>
    <col min="2" max="2" width="10.00390625" style="0" customWidth="1"/>
    <col min="3" max="3" width="9.7109375" style="0" customWidth="1"/>
    <col min="4" max="4" width="9.57421875" style="0" customWidth="1"/>
    <col min="5" max="5" width="10.00390625" style="0" customWidth="1"/>
    <col min="6" max="6" width="9.57421875" style="0" customWidth="1"/>
    <col min="7" max="7" width="10.00390625" style="0" customWidth="1"/>
    <col min="8" max="9" width="8.8515625" style="0" customWidth="1"/>
    <col min="10" max="10" width="10.57421875" style="0" customWidth="1"/>
    <col min="11" max="11" width="10.7109375" style="0" customWidth="1"/>
    <col min="14" max="14" width="10.28125" style="0" customWidth="1"/>
    <col min="15" max="15" width="10.421875" style="0" customWidth="1"/>
  </cols>
  <sheetData>
    <row r="2" spans="1:15" ht="45.75" customHeight="1">
      <c r="A2" s="169" t="s">
        <v>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86.25" customHeight="1">
      <c r="A5" s="164" t="s">
        <v>1</v>
      </c>
      <c r="B5" s="166" t="s">
        <v>80</v>
      </c>
      <c r="C5" s="167"/>
      <c r="D5" s="166" t="s">
        <v>81</v>
      </c>
      <c r="E5" s="167"/>
      <c r="F5" s="168" t="s">
        <v>82</v>
      </c>
      <c r="G5" s="168"/>
      <c r="H5" s="168" t="s">
        <v>73</v>
      </c>
      <c r="I5" s="168"/>
      <c r="J5" s="173" t="s">
        <v>86</v>
      </c>
      <c r="K5" s="173"/>
      <c r="L5" s="174" t="s">
        <v>83</v>
      </c>
      <c r="M5" s="175"/>
      <c r="N5" s="176" t="s">
        <v>84</v>
      </c>
      <c r="O5" s="177"/>
    </row>
    <row r="6" spans="1:15" ht="52.5" customHeight="1">
      <c r="A6" s="165"/>
      <c r="B6" s="15" t="s">
        <v>71</v>
      </c>
      <c r="C6" s="74" t="s">
        <v>72</v>
      </c>
      <c r="D6" s="15" t="s">
        <v>71</v>
      </c>
      <c r="E6" s="74" t="s">
        <v>72</v>
      </c>
      <c r="F6" s="15" t="s">
        <v>71</v>
      </c>
      <c r="G6" s="74" t="s">
        <v>72</v>
      </c>
      <c r="H6" s="15" t="s">
        <v>71</v>
      </c>
      <c r="I6" s="74" t="s">
        <v>72</v>
      </c>
      <c r="J6" s="15" t="s">
        <v>71</v>
      </c>
      <c r="K6" s="74" t="s">
        <v>72</v>
      </c>
      <c r="L6" s="15" t="s">
        <v>71</v>
      </c>
      <c r="M6" s="74" t="s">
        <v>72</v>
      </c>
      <c r="N6" s="51" t="s">
        <v>71</v>
      </c>
      <c r="O6" s="78" t="s">
        <v>72</v>
      </c>
    </row>
    <row r="7" spans="1:15" ht="18.75" customHeight="1">
      <c r="A7" s="15">
        <v>1</v>
      </c>
      <c r="B7" s="53">
        <v>2</v>
      </c>
      <c r="C7" s="75">
        <v>3</v>
      </c>
      <c r="D7" s="53">
        <v>4</v>
      </c>
      <c r="E7" s="75">
        <v>5</v>
      </c>
      <c r="F7" s="53">
        <v>6</v>
      </c>
      <c r="G7" s="75">
        <v>7</v>
      </c>
      <c r="H7" s="53">
        <v>8</v>
      </c>
      <c r="I7" s="75">
        <v>9</v>
      </c>
      <c r="J7" s="53">
        <v>10</v>
      </c>
      <c r="K7" s="75">
        <v>11</v>
      </c>
      <c r="L7" s="22">
        <v>12</v>
      </c>
      <c r="M7" s="77">
        <v>13</v>
      </c>
      <c r="N7" s="54">
        <v>14</v>
      </c>
      <c r="O7" s="77">
        <v>15</v>
      </c>
    </row>
    <row r="8" spans="1:15" ht="27" customHeight="1">
      <c r="A8" s="59" t="s">
        <v>6</v>
      </c>
      <c r="B8" s="60"/>
      <c r="C8" s="60"/>
      <c r="D8" s="60"/>
      <c r="E8" s="60"/>
      <c r="F8" s="60"/>
      <c r="G8" s="80"/>
      <c r="H8" s="80"/>
      <c r="I8" s="80"/>
      <c r="J8" s="80"/>
      <c r="K8" s="81"/>
      <c r="L8" s="82"/>
      <c r="M8" s="82"/>
      <c r="N8" s="83"/>
      <c r="O8" s="83"/>
    </row>
    <row r="9" spans="1:15" ht="30">
      <c r="A9" s="4" t="s">
        <v>2</v>
      </c>
      <c r="B9" s="48">
        <f>'Раб.места , бизнес'!J9</f>
        <v>8</v>
      </c>
      <c r="C9" s="76">
        <f>'Раб.места , бизнес'!K9</f>
        <v>2</v>
      </c>
      <c r="D9" s="49">
        <f>'Фин-эконом развитие'!J9</f>
        <v>16</v>
      </c>
      <c r="E9" s="76">
        <f>'Фин-эконом развитие'!K9</f>
        <v>8</v>
      </c>
      <c r="F9" s="48">
        <f>Занятость!J9</f>
        <v>11</v>
      </c>
      <c r="G9" s="38">
        <f>Занятость!K9</f>
        <v>2</v>
      </c>
      <c r="H9" s="50">
        <f>Демография!J9</f>
        <v>13</v>
      </c>
      <c r="I9" s="38">
        <f>Демография!K9</f>
        <v>5</v>
      </c>
      <c r="J9" s="50">
        <f>'Строительство и ввод'!J9</f>
        <v>10</v>
      </c>
      <c r="K9" s="35">
        <f>'Строительство и ввод'!K9</f>
        <v>4</v>
      </c>
      <c r="L9" s="48">
        <f>'ИТОГИ Сельское хоз-во'!H9</f>
        <v>31</v>
      </c>
      <c r="M9" s="76">
        <f>'ИТОГИ Сельское хоз-во'!I9</f>
        <v>6</v>
      </c>
      <c r="N9" s="52">
        <f>B9+D9+F9+H9+J9+L9</f>
        <v>89</v>
      </c>
      <c r="O9" s="79">
        <v>6</v>
      </c>
    </row>
    <row r="10" spans="1:15" ht="30">
      <c r="A10" s="4" t="s">
        <v>7</v>
      </c>
      <c r="B10" s="48">
        <f>'Раб.места , бизнес'!J10</f>
        <v>9</v>
      </c>
      <c r="C10" s="76">
        <f>'Раб.места , бизнес'!K10</f>
        <v>3</v>
      </c>
      <c r="D10" s="49">
        <f>'Фин-эконом развитие'!J10</f>
        <v>14</v>
      </c>
      <c r="E10" s="76">
        <f>'Фин-эконом развитие'!K10</f>
        <v>7</v>
      </c>
      <c r="F10" s="48">
        <f>Занятость!J10</f>
        <v>10</v>
      </c>
      <c r="G10" s="38">
        <f>Занятость!K10</f>
        <v>1</v>
      </c>
      <c r="H10" s="50">
        <f>Демография!J10</f>
        <v>13</v>
      </c>
      <c r="I10" s="38">
        <f>Демография!K10</f>
        <v>5</v>
      </c>
      <c r="J10" s="50">
        <f>'Строительство и ввод'!J10</f>
        <v>15</v>
      </c>
      <c r="K10" s="35">
        <f>'Строительство и ввод'!K10</f>
        <v>7</v>
      </c>
      <c r="L10" s="48">
        <f>'ИТОГИ Сельское хоз-во'!H10</f>
        <v>36</v>
      </c>
      <c r="M10" s="76">
        <f>'ИТОГИ Сельское хоз-во'!I10</f>
        <v>8</v>
      </c>
      <c r="N10" s="52">
        <f aca="true" t="shared" si="0" ref="N10:N18">B10+D10+F10+H10+J10+L10</f>
        <v>97</v>
      </c>
      <c r="O10" s="79">
        <v>7</v>
      </c>
    </row>
    <row r="11" spans="1:15" ht="30">
      <c r="A11" s="4" t="s">
        <v>8</v>
      </c>
      <c r="B11" s="48">
        <f>'Раб.места , бизнес'!J11</f>
        <v>12</v>
      </c>
      <c r="C11" s="76">
        <f>'Раб.места , бизнес'!K11</f>
        <v>6</v>
      </c>
      <c r="D11" s="49">
        <f>'Фин-эконом развитие'!J11</f>
        <v>12</v>
      </c>
      <c r="E11" s="76">
        <f>'Фин-эконом развитие'!K11</f>
        <v>6</v>
      </c>
      <c r="F11" s="48">
        <f>Занятость!J11</f>
        <v>10</v>
      </c>
      <c r="G11" s="38">
        <f>Занятость!K11</f>
        <v>1</v>
      </c>
      <c r="H11" s="50">
        <f>Демография!J11</f>
        <v>5</v>
      </c>
      <c r="I11" s="38">
        <f>Демография!K11</f>
        <v>2</v>
      </c>
      <c r="J11" s="50">
        <f>'Строительство и ввод'!J11</f>
        <v>9</v>
      </c>
      <c r="K11" s="35">
        <f>'Строительство и ввод'!K11</f>
        <v>3</v>
      </c>
      <c r="L11" s="48">
        <f>'ИТОГИ Сельское хоз-во'!H11</f>
        <v>30</v>
      </c>
      <c r="M11" s="76">
        <f>'ИТОГИ Сельское хоз-во'!I11</f>
        <v>5</v>
      </c>
      <c r="N11" s="52">
        <f t="shared" si="0"/>
        <v>78</v>
      </c>
      <c r="O11" s="79">
        <v>5</v>
      </c>
    </row>
    <row r="12" spans="1:15" ht="30">
      <c r="A12" s="4" t="s">
        <v>9</v>
      </c>
      <c r="B12" s="48">
        <f>'Раб.места , бизнес'!J12</f>
        <v>2</v>
      </c>
      <c r="C12" s="76">
        <f>'Раб.места , бизнес'!K12</f>
        <v>1</v>
      </c>
      <c r="D12" s="49">
        <f>'Фин-эконом развитие'!J12</f>
        <v>7</v>
      </c>
      <c r="E12" s="76">
        <f>'Фин-эконом развитие'!K12</f>
        <v>3</v>
      </c>
      <c r="F12" s="48">
        <f>Занятость!J12</f>
        <v>11</v>
      </c>
      <c r="G12" s="38">
        <f>Занятость!K12</f>
        <v>2</v>
      </c>
      <c r="H12" s="50">
        <f>Демография!J12</f>
        <v>11</v>
      </c>
      <c r="I12" s="38">
        <f>Демография!K12</f>
        <v>3</v>
      </c>
      <c r="J12" s="50">
        <f>'Строительство и ввод'!J12</f>
        <v>14</v>
      </c>
      <c r="K12" s="35">
        <f>'Строительство и ввод'!K12</f>
        <v>6</v>
      </c>
      <c r="L12" s="48">
        <f>'ИТОГИ Сельское хоз-во'!H12</f>
        <v>27</v>
      </c>
      <c r="M12" s="76">
        <f>'ИТОГИ Сельское хоз-во'!I12</f>
        <v>3</v>
      </c>
      <c r="N12" s="52">
        <f t="shared" si="0"/>
        <v>72</v>
      </c>
      <c r="O12" s="79">
        <v>3</v>
      </c>
    </row>
    <row r="13" spans="1:15" ht="30">
      <c r="A13" s="4" t="s">
        <v>10</v>
      </c>
      <c r="B13" s="48">
        <f>'Раб.места , бизнес'!J13</f>
        <v>10</v>
      </c>
      <c r="C13" s="76">
        <f>'Раб.места , бизнес'!K13</f>
        <v>4</v>
      </c>
      <c r="D13" s="49">
        <f>'Фин-эконом развитие'!J13</f>
        <v>3</v>
      </c>
      <c r="E13" s="76">
        <f>'Фин-эконом развитие'!K13</f>
        <v>1</v>
      </c>
      <c r="F13" s="48">
        <f>Занятость!J13</f>
        <v>14</v>
      </c>
      <c r="G13" s="38">
        <f>Занятость!K13</f>
        <v>3</v>
      </c>
      <c r="H13" s="50">
        <f>Демография!J13</f>
        <v>5</v>
      </c>
      <c r="I13" s="38">
        <f>Демография!K13</f>
        <v>2</v>
      </c>
      <c r="J13" s="50">
        <f>'Строительство и ввод'!J13</f>
        <v>7</v>
      </c>
      <c r="K13" s="35">
        <f>'Строительство и ввод'!K13</f>
        <v>2</v>
      </c>
      <c r="L13" s="48">
        <f>'ИТОГИ Сельское хоз-во'!H13</f>
        <v>33</v>
      </c>
      <c r="M13" s="76">
        <f>'ИТОГИ Сельское хоз-во'!I13</f>
        <v>7</v>
      </c>
      <c r="N13" s="52">
        <f t="shared" si="0"/>
        <v>72</v>
      </c>
      <c r="O13" s="79">
        <v>3</v>
      </c>
    </row>
    <row r="14" spans="1:15" ht="26.25" customHeight="1">
      <c r="A14" s="59" t="s">
        <v>11</v>
      </c>
      <c r="B14" s="84"/>
      <c r="C14" s="85"/>
      <c r="D14" s="86"/>
      <c r="E14" s="85"/>
      <c r="F14" s="84"/>
      <c r="G14" s="87"/>
      <c r="H14" s="88"/>
      <c r="I14" s="87"/>
      <c r="J14" s="88"/>
      <c r="K14" s="89"/>
      <c r="L14" s="84"/>
      <c r="M14" s="85"/>
      <c r="N14" s="86"/>
      <c r="O14" s="90"/>
    </row>
    <row r="15" spans="1:15" ht="30">
      <c r="A15" s="4" t="s">
        <v>12</v>
      </c>
      <c r="B15" s="48">
        <f>'Раб.места , бизнес'!J15</f>
        <v>12</v>
      </c>
      <c r="C15" s="76">
        <f>'Раб.места , бизнес'!K15</f>
        <v>6</v>
      </c>
      <c r="D15" s="49">
        <f>'Фин-эконом развитие'!J15</f>
        <v>4</v>
      </c>
      <c r="E15" s="76">
        <f>'Фин-эконом развитие'!K15</f>
        <v>2</v>
      </c>
      <c r="F15" s="48">
        <f>Занятость!J15</f>
        <v>11</v>
      </c>
      <c r="G15" s="38">
        <f>Занятость!K15</f>
        <v>2</v>
      </c>
      <c r="H15" s="50">
        <f>Демография!J15</f>
        <v>12</v>
      </c>
      <c r="I15" s="38">
        <f>Демография!K15</f>
        <v>4</v>
      </c>
      <c r="J15" s="50">
        <f>'Строительство и ввод'!J15</f>
        <v>9</v>
      </c>
      <c r="K15" s="35">
        <f>'Строительство и ввод'!K15</f>
        <v>3</v>
      </c>
      <c r="L15" s="48">
        <f>'ИТОГИ Сельское хоз-во'!H15</f>
        <v>21</v>
      </c>
      <c r="M15" s="76">
        <f>'ИТОГИ Сельское хоз-во'!I15</f>
        <v>2</v>
      </c>
      <c r="N15" s="52">
        <f t="shared" si="0"/>
        <v>69</v>
      </c>
      <c r="O15" s="79">
        <v>2</v>
      </c>
    </row>
    <row r="16" spans="1:15" ht="30">
      <c r="A16" s="4" t="s">
        <v>13</v>
      </c>
      <c r="B16" s="48">
        <f>'Раб.места , бизнес'!J16</f>
        <v>9</v>
      </c>
      <c r="C16" s="76">
        <f>'Раб.места , бизнес'!K16</f>
        <v>3</v>
      </c>
      <c r="D16" s="49">
        <f>'Фин-эконом развитие'!J16</f>
        <v>10</v>
      </c>
      <c r="E16" s="76">
        <f>'Фин-эконом развитие'!K16</f>
        <v>5</v>
      </c>
      <c r="F16" s="48">
        <f>Занятость!J16</f>
        <v>17</v>
      </c>
      <c r="G16" s="38">
        <f>Занятость!K16</f>
        <v>6</v>
      </c>
      <c r="H16" s="50">
        <f>Демография!J16</f>
        <v>3</v>
      </c>
      <c r="I16" s="38">
        <f>Демография!K16</f>
        <v>1</v>
      </c>
      <c r="J16" s="50">
        <f>'Строительство и ввод'!J16</f>
        <v>9</v>
      </c>
      <c r="K16" s="35">
        <f>'Строительство и ввод'!K16</f>
        <v>3</v>
      </c>
      <c r="L16" s="48">
        <f>'ИТОГИ Сельское хоз-во'!H16</f>
        <v>27</v>
      </c>
      <c r="M16" s="76">
        <f>'ИТОГИ Сельское хоз-во'!I16</f>
        <v>3</v>
      </c>
      <c r="N16" s="52">
        <f t="shared" si="0"/>
        <v>75</v>
      </c>
      <c r="O16" s="79">
        <v>4</v>
      </c>
    </row>
    <row r="17" spans="1:15" ht="30">
      <c r="A17" s="4" t="s">
        <v>14</v>
      </c>
      <c r="B17" s="48">
        <f>'Раб.места , бизнес'!J17</f>
        <v>15</v>
      </c>
      <c r="C17" s="76">
        <f>'Раб.места , бизнес'!K17</f>
        <v>7</v>
      </c>
      <c r="D17" s="49">
        <f>'Фин-эконом развитие'!J17</f>
        <v>16</v>
      </c>
      <c r="E17" s="76">
        <f>'Фин-эконом развитие'!K17</f>
        <v>8</v>
      </c>
      <c r="F17" s="48">
        <f>Занятость!J17</f>
        <v>15</v>
      </c>
      <c r="G17" s="38">
        <f>Занятость!K17</f>
        <v>4</v>
      </c>
      <c r="H17" s="50">
        <f>Демография!J17</f>
        <v>11</v>
      </c>
      <c r="I17" s="38">
        <f>Демография!K17</f>
        <v>3</v>
      </c>
      <c r="J17" s="50">
        <f>'Строительство и ввод'!J17</f>
        <v>13</v>
      </c>
      <c r="K17" s="35">
        <f>'Строительство и ввод'!K17</f>
        <v>5</v>
      </c>
      <c r="L17" s="48">
        <f>'ИТОГИ Сельское хоз-во'!H17</f>
        <v>28</v>
      </c>
      <c r="M17" s="76">
        <f>'ИТОГИ Сельское хоз-во'!I17</f>
        <v>4</v>
      </c>
      <c r="N17" s="52">
        <f t="shared" si="0"/>
        <v>98</v>
      </c>
      <c r="O17" s="79">
        <v>8</v>
      </c>
    </row>
    <row r="18" spans="1:15" ht="30">
      <c r="A18" s="4" t="s">
        <v>15</v>
      </c>
      <c r="B18" s="48">
        <f>'Раб.места , бизнес'!J18</f>
        <v>11</v>
      </c>
      <c r="C18" s="76">
        <f>'Раб.места , бизнес'!K18</f>
        <v>5</v>
      </c>
      <c r="D18" s="49">
        <f>'Фин-эконом развитие'!J18</f>
        <v>8</v>
      </c>
      <c r="E18" s="76">
        <f>'Фин-эконом развитие'!K18</f>
        <v>4</v>
      </c>
      <c r="F18" s="48">
        <f>Занятость!J18</f>
        <v>16</v>
      </c>
      <c r="G18" s="38">
        <f>Занятость!K18</f>
        <v>5</v>
      </c>
      <c r="H18" s="50">
        <f>Демография!J18</f>
        <v>15</v>
      </c>
      <c r="I18" s="38">
        <f>Демография!K18</f>
        <v>6</v>
      </c>
      <c r="J18" s="50">
        <f>'Строительство и ввод'!J18</f>
        <v>5</v>
      </c>
      <c r="K18" s="35">
        <f>'Строительство и ввод'!K18</f>
        <v>1</v>
      </c>
      <c r="L18" s="48">
        <f>'ИТОГИ Сельское хоз-во'!H18</f>
        <v>10</v>
      </c>
      <c r="M18" s="76">
        <f>'ИТОГИ Сельское хоз-во'!I18</f>
        <v>1</v>
      </c>
      <c r="N18" s="52">
        <f t="shared" si="0"/>
        <v>65</v>
      </c>
      <c r="O18" s="79">
        <v>1</v>
      </c>
    </row>
    <row r="19" spans="1:11" ht="15">
      <c r="A19" s="171"/>
      <c r="B19" s="171"/>
      <c r="C19" s="171"/>
      <c r="D19" s="171"/>
      <c r="E19" s="171"/>
      <c r="F19" s="172"/>
      <c r="G19" s="172"/>
      <c r="H19" s="172"/>
      <c r="I19" s="172"/>
      <c r="J19" s="172"/>
      <c r="K19" s="172"/>
    </row>
    <row r="20" spans="1:15" ht="15">
      <c r="A20" s="163" t="s">
        <v>85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</row>
  </sheetData>
  <sheetProtection/>
  <mergeCells count="12">
    <mergeCell ref="L5:M5"/>
    <mergeCell ref="N5:O5"/>
    <mergeCell ref="A20:O20"/>
    <mergeCell ref="A5:A6"/>
    <mergeCell ref="B5:C5"/>
    <mergeCell ref="D5:E5"/>
    <mergeCell ref="F5:G5"/>
    <mergeCell ref="A2:O2"/>
    <mergeCell ref="A3:O3"/>
    <mergeCell ref="A19:K19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PageLayoutView="0" workbookViewId="0" topLeftCell="A1">
      <selection activeCell="A9" sqref="A9:K19"/>
    </sheetView>
  </sheetViews>
  <sheetFormatPr defaultColWidth="9.140625" defaultRowHeight="15"/>
  <cols>
    <col min="1" max="1" width="30.57421875" style="0" customWidth="1"/>
    <col min="2" max="2" width="12.28125" style="0" customWidth="1"/>
    <col min="3" max="3" width="12.00390625" style="0" customWidth="1"/>
    <col min="4" max="4" width="10.421875" style="0" customWidth="1"/>
    <col min="5" max="5" width="14.28125" style="0" customWidth="1"/>
    <col min="6" max="6" width="12.57421875" style="0" customWidth="1"/>
    <col min="7" max="7" width="12.00390625" style="0" customWidth="1"/>
    <col min="8" max="8" width="11.7109375" style="0" customWidth="1"/>
    <col min="9" max="9" width="16.140625" style="0" customWidth="1"/>
    <col min="10" max="10" width="14.57421875" style="0" customWidth="1"/>
    <col min="11" max="11" width="18.28125" style="0" customWidth="1"/>
  </cols>
  <sheetData>
    <row r="2" spans="1:1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6.75" customHeight="1">
      <c r="A5" s="164" t="s">
        <v>1</v>
      </c>
      <c r="B5" s="168" t="s">
        <v>16</v>
      </c>
      <c r="C5" s="168"/>
      <c r="D5" s="168"/>
      <c r="E5" s="168"/>
      <c r="F5" s="168" t="s">
        <v>22</v>
      </c>
      <c r="G5" s="168"/>
      <c r="H5" s="168"/>
      <c r="I5" s="168"/>
      <c r="J5" s="168" t="s">
        <v>60</v>
      </c>
      <c r="K5" s="178" t="s">
        <v>67</v>
      </c>
    </row>
    <row r="6" spans="1:11" ht="90" customHeight="1">
      <c r="A6" s="165"/>
      <c r="B6" s="15" t="s">
        <v>62</v>
      </c>
      <c r="C6" s="2" t="s">
        <v>19</v>
      </c>
      <c r="D6" s="2" t="s">
        <v>17</v>
      </c>
      <c r="E6" s="15" t="s">
        <v>65</v>
      </c>
      <c r="F6" s="2" t="s">
        <v>20</v>
      </c>
      <c r="G6" s="2" t="s">
        <v>21</v>
      </c>
      <c r="H6" s="15" t="s">
        <v>70</v>
      </c>
      <c r="I6" s="15" t="s">
        <v>66</v>
      </c>
      <c r="J6" s="168"/>
      <c r="K6" s="178"/>
    </row>
    <row r="7" spans="1:11" ht="18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5">
        <v>11</v>
      </c>
    </row>
    <row r="8" spans="1:11" ht="27" customHeight="1">
      <c r="A8" s="17" t="s">
        <v>6</v>
      </c>
      <c r="B8" s="18"/>
      <c r="C8" s="18"/>
      <c r="D8" s="18"/>
      <c r="E8" s="18"/>
      <c r="F8" s="18"/>
      <c r="G8" s="18"/>
      <c r="H8" s="18"/>
      <c r="I8" s="18"/>
      <c r="J8" s="19"/>
      <c r="K8" s="20"/>
    </row>
    <row r="9" spans="1:11" ht="30">
      <c r="A9" s="98" t="s">
        <v>2</v>
      </c>
      <c r="B9" s="99">
        <v>212</v>
      </c>
      <c r="C9" s="99">
        <v>241</v>
      </c>
      <c r="D9" s="100">
        <f aca="true" t="shared" si="0" ref="D9:D19">C9/B9*100</f>
        <v>113.67924528301887</v>
      </c>
      <c r="E9" s="101">
        <v>3</v>
      </c>
      <c r="F9" s="99">
        <v>669</v>
      </c>
      <c r="G9" s="99">
        <v>670</v>
      </c>
      <c r="H9" s="100">
        <f aca="true" t="shared" si="1" ref="H9:H19">G9/F9*100</f>
        <v>100.14947683109119</v>
      </c>
      <c r="I9" s="101">
        <v>5</v>
      </c>
      <c r="J9" s="102">
        <f aca="true" t="shared" si="2" ref="J9:J18">E9+I9</f>
        <v>8</v>
      </c>
      <c r="K9" s="103">
        <v>2</v>
      </c>
    </row>
    <row r="10" spans="1:11" ht="30">
      <c r="A10" s="98" t="s">
        <v>7</v>
      </c>
      <c r="B10" s="99">
        <v>17</v>
      </c>
      <c r="C10" s="99">
        <v>1</v>
      </c>
      <c r="D10" s="100">
        <f t="shared" si="0"/>
        <v>5.88235294117647</v>
      </c>
      <c r="E10" s="101">
        <v>7</v>
      </c>
      <c r="F10" s="99">
        <v>26</v>
      </c>
      <c r="G10" s="99">
        <v>27</v>
      </c>
      <c r="H10" s="100">
        <f t="shared" si="1"/>
        <v>103.84615384615385</v>
      </c>
      <c r="I10" s="101">
        <v>2</v>
      </c>
      <c r="J10" s="102">
        <f t="shared" si="2"/>
        <v>9</v>
      </c>
      <c r="K10" s="104">
        <v>3</v>
      </c>
    </row>
    <row r="11" spans="1:11" ht="30">
      <c r="A11" s="98" t="s">
        <v>8</v>
      </c>
      <c r="B11" s="99">
        <v>64</v>
      </c>
      <c r="C11" s="99">
        <v>0</v>
      </c>
      <c r="D11" s="100">
        <f t="shared" si="0"/>
        <v>0</v>
      </c>
      <c r="E11" s="101">
        <v>9</v>
      </c>
      <c r="F11" s="99">
        <v>46</v>
      </c>
      <c r="G11" s="99">
        <v>47</v>
      </c>
      <c r="H11" s="100">
        <f t="shared" si="1"/>
        <v>102.17391304347827</v>
      </c>
      <c r="I11" s="101">
        <v>3</v>
      </c>
      <c r="J11" s="102">
        <f t="shared" si="2"/>
        <v>12</v>
      </c>
      <c r="K11" s="104">
        <v>6</v>
      </c>
    </row>
    <row r="12" spans="1:11" ht="30">
      <c r="A12" s="98" t="s">
        <v>9</v>
      </c>
      <c r="B12" s="99">
        <v>8</v>
      </c>
      <c r="C12" s="99">
        <v>21</v>
      </c>
      <c r="D12" s="100">
        <f t="shared" si="0"/>
        <v>262.5</v>
      </c>
      <c r="E12" s="101">
        <v>1</v>
      </c>
      <c r="F12" s="99">
        <v>71</v>
      </c>
      <c r="G12" s="99">
        <v>74</v>
      </c>
      <c r="H12" s="100">
        <f t="shared" si="1"/>
        <v>104.22535211267605</v>
      </c>
      <c r="I12" s="101">
        <v>1</v>
      </c>
      <c r="J12" s="102">
        <f t="shared" si="2"/>
        <v>2</v>
      </c>
      <c r="K12" s="104">
        <v>1</v>
      </c>
    </row>
    <row r="13" spans="1:11" ht="30">
      <c r="A13" s="98" t="s">
        <v>10</v>
      </c>
      <c r="B13" s="99">
        <v>54</v>
      </c>
      <c r="C13" s="99">
        <v>14</v>
      </c>
      <c r="D13" s="100">
        <f t="shared" si="0"/>
        <v>25.925925925925924</v>
      </c>
      <c r="E13" s="101">
        <v>6</v>
      </c>
      <c r="F13" s="99">
        <v>62</v>
      </c>
      <c r="G13" s="99">
        <v>63</v>
      </c>
      <c r="H13" s="100">
        <f t="shared" si="1"/>
        <v>101.61290322580645</v>
      </c>
      <c r="I13" s="101">
        <v>4</v>
      </c>
      <c r="J13" s="102">
        <f t="shared" si="2"/>
        <v>10</v>
      </c>
      <c r="K13" s="104">
        <v>4</v>
      </c>
    </row>
    <row r="14" spans="1:11" ht="26.25" customHeight="1">
      <c r="A14" s="105" t="s">
        <v>11</v>
      </c>
      <c r="B14" s="106"/>
      <c r="C14" s="106"/>
      <c r="D14" s="107"/>
      <c r="E14" s="108"/>
      <c r="F14" s="106"/>
      <c r="G14" s="106"/>
      <c r="H14" s="107"/>
      <c r="I14" s="108"/>
      <c r="J14" s="109"/>
      <c r="K14" s="110"/>
    </row>
    <row r="15" spans="1:11" ht="30">
      <c r="A15" s="98" t="s">
        <v>12</v>
      </c>
      <c r="B15" s="99">
        <v>19</v>
      </c>
      <c r="C15" s="99">
        <v>11</v>
      </c>
      <c r="D15" s="100">
        <f t="shared" si="0"/>
        <v>57.89473684210527</v>
      </c>
      <c r="E15" s="101">
        <v>4</v>
      </c>
      <c r="F15" s="99">
        <v>26</v>
      </c>
      <c r="G15" s="99">
        <v>24</v>
      </c>
      <c r="H15" s="100">
        <f t="shared" si="1"/>
        <v>92.3076923076923</v>
      </c>
      <c r="I15" s="101">
        <v>8</v>
      </c>
      <c r="J15" s="102">
        <f t="shared" si="2"/>
        <v>12</v>
      </c>
      <c r="K15" s="104">
        <v>6</v>
      </c>
    </row>
    <row r="16" spans="1:11" ht="30">
      <c r="A16" s="98" t="s">
        <v>13</v>
      </c>
      <c r="B16" s="99">
        <v>62</v>
      </c>
      <c r="C16" s="99">
        <v>117</v>
      </c>
      <c r="D16" s="100">
        <f t="shared" si="0"/>
        <v>188.70967741935485</v>
      </c>
      <c r="E16" s="101">
        <v>2</v>
      </c>
      <c r="F16" s="99">
        <v>23</v>
      </c>
      <c r="G16" s="99">
        <v>22</v>
      </c>
      <c r="H16" s="100">
        <f t="shared" si="1"/>
        <v>95.65217391304348</v>
      </c>
      <c r="I16" s="101">
        <v>7</v>
      </c>
      <c r="J16" s="102">
        <f t="shared" si="2"/>
        <v>9</v>
      </c>
      <c r="K16" s="104">
        <v>3</v>
      </c>
    </row>
    <row r="17" spans="1:11" ht="30">
      <c r="A17" s="98" t="s">
        <v>14</v>
      </c>
      <c r="B17" s="99">
        <v>13</v>
      </c>
      <c r="C17" s="99">
        <v>0</v>
      </c>
      <c r="D17" s="100">
        <f t="shared" si="0"/>
        <v>0</v>
      </c>
      <c r="E17" s="101">
        <v>9</v>
      </c>
      <c r="F17" s="99">
        <v>21</v>
      </c>
      <c r="G17" s="99">
        <v>21</v>
      </c>
      <c r="H17" s="100">
        <f t="shared" si="1"/>
        <v>100</v>
      </c>
      <c r="I17" s="101">
        <v>6</v>
      </c>
      <c r="J17" s="102">
        <f t="shared" si="2"/>
        <v>15</v>
      </c>
      <c r="K17" s="104">
        <v>7</v>
      </c>
    </row>
    <row r="18" spans="1:11" ht="30">
      <c r="A18" s="98" t="s">
        <v>15</v>
      </c>
      <c r="B18" s="99">
        <v>69</v>
      </c>
      <c r="C18" s="99">
        <v>18</v>
      </c>
      <c r="D18" s="100">
        <f t="shared" si="0"/>
        <v>26.08695652173913</v>
      </c>
      <c r="E18" s="101">
        <v>5</v>
      </c>
      <c r="F18" s="99">
        <v>34</v>
      </c>
      <c r="G18" s="99">
        <v>34</v>
      </c>
      <c r="H18" s="100">
        <f t="shared" si="1"/>
        <v>100</v>
      </c>
      <c r="I18" s="101">
        <v>6</v>
      </c>
      <c r="J18" s="102">
        <f t="shared" si="2"/>
        <v>11</v>
      </c>
      <c r="K18" s="104">
        <v>5</v>
      </c>
    </row>
    <row r="19" spans="1:11" ht="28.5">
      <c r="A19" s="111" t="s">
        <v>64</v>
      </c>
      <c r="B19" s="112">
        <f>B9+B10+B11+B12+B13+B15+B16+B17+B18</f>
        <v>518</v>
      </c>
      <c r="C19" s="112">
        <f>C9+C10+C11+C12+C13+C15+C16+C17+C18</f>
        <v>423</v>
      </c>
      <c r="D19" s="113">
        <f t="shared" si="0"/>
        <v>81.66023166023166</v>
      </c>
      <c r="E19" s="114"/>
      <c r="F19" s="112">
        <f>F9+F10+F11+F12+F13+F15+F16+F17+F18</f>
        <v>978</v>
      </c>
      <c r="G19" s="112">
        <f>G9+G10+G11+G12+G13+G15+G16+G17+G18</f>
        <v>982</v>
      </c>
      <c r="H19" s="113">
        <f t="shared" si="1"/>
        <v>100.40899795501022</v>
      </c>
      <c r="I19" s="114"/>
      <c r="J19" s="114"/>
      <c r="K19" s="115"/>
    </row>
    <row r="20" spans="1:11" ht="15">
      <c r="A20" s="163" t="s">
        <v>61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 ht="1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</sheetData>
  <sheetProtection/>
  <mergeCells count="9">
    <mergeCell ref="A20:K20"/>
    <mergeCell ref="A21:K21"/>
    <mergeCell ref="A2:K2"/>
    <mergeCell ref="A3:K3"/>
    <mergeCell ref="B5:E5"/>
    <mergeCell ref="F5:I5"/>
    <mergeCell ref="J5:J6"/>
    <mergeCell ref="K5:K6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A8" sqref="A8:J19"/>
    </sheetView>
  </sheetViews>
  <sheetFormatPr defaultColWidth="9.140625" defaultRowHeight="15"/>
  <cols>
    <col min="1" max="1" width="30.57421875" style="0" customWidth="1"/>
    <col min="2" max="2" width="12.28125" style="0" customWidth="1"/>
    <col min="3" max="3" width="12.00390625" style="0" customWidth="1"/>
    <col min="4" max="4" width="10.421875" style="0" customWidth="1"/>
    <col min="5" max="5" width="14.28125" style="0" customWidth="1"/>
    <col min="6" max="6" width="12.57421875" style="0" customWidth="1"/>
    <col min="7" max="7" width="12.00390625" style="0" customWidth="1"/>
    <col min="8" max="8" width="11.7109375" style="0" customWidth="1"/>
    <col min="9" max="9" width="16.140625" style="0" customWidth="1"/>
    <col min="10" max="10" width="17.140625" style="0" customWidth="1"/>
    <col min="11" max="11" width="18.28125" style="0" customWidth="1"/>
  </cols>
  <sheetData>
    <row r="2" spans="1:11" ht="20.25">
      <c r="A2" s="170" t="s">
        <v>23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6.75" customHeight="1">
      <c r="A5" s="164" t="s">
        <v>1</v>
      </c>
      <c r="B5" s="166" t="s">
        <v>24</v>
      </c>
      <c r="C5" s="179"/>
      <c r="D5" s="179"/>
      <c r="E5" s="167"/>
      <c r="F5" s="168" t="s">
        <v>25</v>
      </c>
      <c r="G5" s="168"/>
      <c r="H5" s="168"/>
      <c r="I5" s="168"/>
      <c r="J5" s="168" t="s">
        <v>28</v>
      </c>
      <c r="K5" s="178" t="s">
        <v>67</v>
      </c>
    </row>
    <row r="6" spans="1:11" ht="90" customHeight="1">
      <c r="A6" s="165"/>
      <c r="B6" s="2" t="s">
        <v>18</v>
      </c>
      <c r="C6" s="2" t="s">
        <v>19</v>
      </c>
      <c r="D6" s="2" t="s">
        <v>17</v>
      </c>
      <c r="E6" s="15" t="s">
        <v>65</v>
      </c>
      <c r="F6" s="2" t="s">
        <v>27</v>
      </c>
      <c r="G6" s="2" t="s">
        <v>26</v>
      </c>
      <c r="H6" s="15" t="s">
        <v>70</v>
      </c>
      <c r="I6" s="15" t="s">
        <v>66</v>
      </c>
      <c r="J6" s="168"/>
      <c r="K6" s="178"/>
    </row>
    <row r="7" spans="1:11" ht="18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5">
        <v>11</v>
      </c>
    </row>
    <row r="8" spans="1:11" ht="27" customHeight="1">
      <c r="A8" s="105" t="s">
        <v>6</v>
      </c>
      <c r="B8" s="116"/>
      <c r="C8" s="116"/>
      <c r="D8" s="117"/>
      <c r="E8" s="118"/>
      <c r="F8" s="116"/>
      <c r="G8" s="116"/>
      <c r="H8" s="118"/>
      <c r="I8" s="118"/>
      <c r="J8" s="119"/>
      <c r="K8" s="21"/>
    </row>
    <row r="9" spans="1:11" ht="30">
      <c r="A9" s="98" t="s">
        <v>2</v>
      </c>
      <c r="B9" s="120">
        <v>10555.5</v>
      </c>
      <c r="C9" s="120">
        <v>10954.3</v>
      </c>
      <c r="D9" s="100">
        <f aca="true" t="shared" si="0" ref="D9:D19">C9/B9*100</f>
        <v>103.77812514802709</v>
      </c>
      <c r="E9" s="101">
        <v>9</v>
      </c>
      <c r="F9" s="120">
        <v>10954.3</v>
      </c>
      <c r="G9" s="120">
        <v>10571.8</v>
      </c>
      <c r="H9" s="100">
        <f aca="true" t="shared" si="1" ref="H9:H19">F9/G9*100</f>
        <v>103.61811612024442</v>
      </c>
      <c r="I9" s="101">
        <v>7</v>
      </c>
      <c r="J9" s="121">
        <f aca="true" t="shared" si="2" ref="J9:J18">E9+I9</f>
        <v>16</v>
      </c>
      <c r="K9" s="27">
        <v>8</v>
      </c>
    </row>
    <row r="10" spans="1:11" ht="30">
      <c r="A10" s="98" t="s">
        <v>7</v>
      </c>
      <c r="B10" s="120">
        <v>1231.1</v>
      </c>
      <c r="C10" s="120">
        <v>1287.7</v>
      </c>
      <c r="D10" s="100">
        <f t="shared" si="0"/>
        <v>104.59751441800019</v>
      </c>
      <c r="E10" s="101">
        <v>8</v>
      </c>
      <c r="F10" s="120">
        <v>1287.7</v>
      </c>
      <c r="G10" s="120">
        <v>1234.1</v>
      </c>
      <c r="H10" s="100">
        <f t="shared" si="1"/>
        <v>104.34324609026821</v>
      </c>
      <c r="I10" s="101">
        <v>6</v>
      </c>
      <c r="J10" s="121">
        <f t="shared" si="2"/>
        <v>14</v>
      </c>
      <c r="K10" s="28">
        <v>7</v>
      </c>
    </row>
    <row r="11" spans="1:11" ht="30">
      <c r="A11" s="98" t="s">
        <v>8</v>
      </c>
      <c r="B11" s="120">
        <v>1236</v>
      </c>
      <c r="C11" s="120">
        <v>1336.2</v>
      </c>
      <c r="D11" s="100">
        <f t="shared" si="0"/>
        <v>108.10679611650487</v>
      </c>
      <c r="E11" s="101">
        <v>4</v>
      </c>
      <c r="F11" s="120">
        <v>1336.2</v>
      </c>
      <c r="G11" s="120">
        <v>1335</v>
      </c>
      <c r="H11" s="100">
        <f t="shared" si="1"/>
        <v>100.08988764044943</v>
      </c>
      <c r="I11" s="101">
        <v>8</v>
      </c>
      <c r="J11" s="121">
        <f t="shared" si="2"/>
        <v>12</v>
      </c>
      <c r="K11" s="28">
        <v>6</v>
      </c>
    </row>
    <row r="12" spans="1:11" ht="30">
      <c r="A12" s="98" t="s">
        <v>9</v>
      </c>
      <c r="B12" s="120">
        <v>1981</v>
      </c>
      <c r="C12" s="120">
        <v>2326.2</v>
      </c>
      <c r="D12" s="100">
        <f t="shared" si="0"/>
        <v>117.42554265522462</v>
      </c>
      <c r="E12" s="101">
        <v>2</v>
      </c>
      <c r="F12" s="120">
        <v>2326.2</v>
      </c>
      <c r="G12" s="120">
        <v>2228.9</v>
      </c>
      <c r="H12" s="100">
        <f t="shared" si="1"/>
        <v>104.36538202700882</v>
      </c>
      <c r="I12" s="101">
        <v>5</v>
      </c>
      <c r="J12" s="121">
        <f t="shared" si="2"/>
        <v>7</v>
      </c>
      <c r="K12" s="28">
        <v>3</v>
      </c>
    </row>
    <row r="13" spans="1:11" ht="30">
      <c r="A13" s="98" t="s">
        <v>10</v>
      </c>
      <c r="B13" s="120">
        <v>1594.5</v>
      </c>
      <c r="C13" s="120">
        <v>1960.8</v>
      </c>
      <c r="D13" s="100">
        <f t="shared" si="0"/>
        <v>122.97271872060207</v>
      </c>
      <c r="E13" s="101">
        <v>1</v>
      </c>
      <c r="F13" s="120">
        <v>1960.8</v>
      </c>
      <c r="G13" s="120">
        <v>1581.7</v>
      </c>
      <c r="H13" s="100">
        <f t="shared" si="1"/>
        <v>123.96788265789974</v>
      </c>
      <c r="I13" s="101">
        <v>2</v>
      </c>
      <c r="J13" s="121">
        <f t="shared" si="2"/>
        <v>3</v>
      </c>
      <c r="K13" s="28">
        <v>1</v>
      </c>
    </row>
    <row r="14" spans="1:11" ht="26.25" customHeight="1">
      <c r="A14" s="105" t="s">
        <v>11</v>
      </c>
      <c r="B14" s="122"/>
      <c r="C14" s="122"/>
      <c r="D14" s="107"/>
      <c r="E14" s="108"/>
      <c r="F14" s="122"/>
      <c r="G14" s="122"/>
      <c r="H14" s="107"/>
      <c r="I14" s="108"/>
      <c r="J14" s="123"/>
      <c r="K14" s="33"/>
    </row>
    <row r="15" spans="1:11" ht="30">
      <c r="A15" s="98" t="s">
        <v>12</v>
      </c>
      <c r="B15" s="120">
        <v>511</v>
      </c>
      <c r="C15" s="120">
        <v>565.4</v>
      </c>
      <c r="D15" s="100">
        <f t="shared" si="0"/>
        <v>110.64579256360079</v>
      </c>
      <c r="E15" s="101">
        <v>3</v>
      </c>
      <c r="F15" s="120">
        <v>565.4</v>
      </c>
      <c r="G15" s="120">
        <v>363.5</v>
      </c>
      <c r="H15" s="100">
        <f t="shared" si="1"/>
        <v>155.5433287482806</v>
      </c>
      <c r="I15" s="101">
        <v>1</v>
      </c>
      <c r="J15" s="121">
        <f t="shared" si="2"/>
        <v>4</v>
      </c>
      <c r="K15" s="28">
        <v>2</v>
      </c>
    </row>
    <row r="16" spans="1:11" ht="30">
      <c r="A16" s="98" t="s">
        <v>13</v>
      </c>
      <c r="B16" s="120">
        <v>463.5</v>
      </c>
      <c r="C16" s="120">
        <v>497.5</v>
      </c>
      <c r="D16" s="100">
        <f t="shared" si="0"/>
        <v>107.33549083063647</v>
      </c>
      <c r="E16" s="101">
        <v>6</v>
      </c>
      <c r="F16" s="120">
        <v>497.5</v>
      </c>
      <c r="G16" s="120">
        <v>435.1</v>
      </c>
      <c r="H16" s="100">
        <f t="shared" si="1"/>
        <v>114.34153068260169</v>
      </c>
      <c r="I16" s="101">
        <v>4</v>
      </c>
      <c r="J16" s="121">
        <f t="shared" si="2"/>
        <v>10</v>
      </c>
      <c r="K16" s="28">
        <v>5</v>
      </c>
    </row>
    <row r="17" spans="1:11" ht="30">
      <c r="A17" s="98" t="s">
        <v>14</v>
      </c>
      <c r="B17" s="120">
        <v>190</v>
      </c>
      <c r="C17" s="120">
        <v>200.2</v>
      </c>
      <c r="D17" s="100">
        <f t="shared" si="0"/>
        <v>105.36842105263158</v>
      </c>
      <c r="E17" s="101">
        <v>7</v>
      </c>
      <c r="F17" s="120">
        <v>200.2</v>
      </c>
      <c r="G17" s="120">
        <v>230.6</v>
      </c>
      <c r="H17" s="100">
        <f t="shared" si="1"/>
        <v>86.8169991326973</v>
      </c>
      <c r="I17" s="101">
        <v>9</v>
      </c>
      <c r="J17" s="121">
        <f t="shared" si="2"/>
        <v>16</v>
      </c>
      <c r="K17" s="28">
        <v>8</v>
      </c>
    </row>
    <row r="18" spans="1:11" ht="30">
      <c r="A18" s="98" t="s">
        <v>15</v>
      </c>
      <c r="B18" s="120">
        <v>652</v>
      </c>
      <c r="C18" s="120">
        <v>701.9</v>
      </c>
      <c r="D18" s="100">
        <f t="shared" si="0"/>
        <v>107.65337423312884</v>
      </c>
      <c r="E18" s="101">
        <v>5</v>
      </c>
      <c r="F18" s="120">
        <v>701.9</v>
      </c>
      <c r="G18" s="120">
        <v>591.1</v>
      </c>
      <c r="H18" s="100">
        <f t="shared" si="1"/>
        <v>118.74471324648958</v>
      </c>
      <c r="I18" s="101">
        <v>3</v>
      </c>
      <c r="J18" s="121">
        <f t="shared" si="2"/>
        <v>8</v>
      </c>
      <c r="K18" s="28">
        <v>4</v>
      </c>
    </row>
    <row r="19" spans="1:11" ht="28.5">
      <c r="A19" s="111" t="s">
        <v>64</v>
      </c>
      <c r="B19" s="112">
        <f>B9+B10+B11+B12+B13+B15+B16+B17+B18</f>
        <v>18414.6</v>
      </c>
      <c r="C19" s="112">
        <f>C9+C10+C11+C12+C13+C15+C16+C17+C18</f>
        <v>19830.200000000004</v>
      </c>
      <c r="D19" s="113">
        <f t="shared" si="0"/>
        <v>107.6873784931522</v>
      </c>
      <c r="E19" s="114"/>
      <c r="F19" s="112">
        <f>F9+F10+F11+F12+F13+F15+F16+F17+F18</f>
        <v>19830.200000000004</v>
      </c>
      <c r="G19" s="112">
        <f>G9+G10+G11+G12+G13+G15+G16+G17+G18</f>
        <v>18571.799999999996</v>
      </c>
      <c r="H19" s="124">
        <f t="shared" si="1"/>
        <v>106.77586448271039</v>
      </c>
      <c r="I19" s="114"/>
      <c r="J19" s="114"/>
      <c r="K19" s="34"/>
    </row>
  </sheetData>
  <sheetProtection/>
  <mergeCells count="7">
    <mergeCell ref="A2:K2"/>
    <mergeCell ref="A3:K3"/>
    <mergeCell ref="A5:A6"/>
    <mergeCell ref="B5:E5"/>
    <mergeCell ref="F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2:K20"/>
  <sheetViews>
    <sheetView zoomScalePageLayoutView="0" workbookViewId="0" topLeftCell="A6">
      <selection activeCell="F25" sqref="F25"/>
    </sheetView>
  </sheetViews>
  <sheetFormatPr defaultColWidth="9.140625" defaultRowHeight="15"/>
  <cols>
    <col min="1" max="1" width="30.57421875" style="0" customWidth="1"/>
    <col min="2" max="2" width="12.28125" style="0" customWidth="1"/>
    <col min="3" max="4" width="12.00390625" style="0" customWidth="1"/>
    <col min="5" max="5" width="14.28125" style="0" customWidth="1"/>
    <col min="6" max="6" width="18.421875" style="0" customWidth="1"/>
    <col min="7" max="7" width="20.7109375" style="0" customWidth="1"/>
    <col min="8" max="8" width="11.7109375" style="0" customWidth="1"/>
    <col min="9" max="9" width="16.140625" style="0" customWidth="1"/>
    <col min="10" max="10" width="17.140625" style="0" customWidth="1"/>
    <col min="11" max="11" width="16.57421875" style="0" customWidth="1"/>
  </cols>
  <sheetData>
    <row r="2" spans="1:11" ht="20.25">
      <c r="A2" s="170" t="s">
        <v>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6.75" customHeight="1">
      <c r="A5" s="164" t="s">
        <v>1</v>
      </c>
      <c r="B5" s="166" t="s">
        <v>29</v>
      </c>
      <c r="C5" s="179"/>
      <c r="D5" s="179"/>
      <c r="E5" s="167"/>
      <c r="F5" s="168" t="s">
        <v>87</v>
      </c>
      <c r="G5" s="168"/>
      <c r="H5" s="168"/>
      <c r="I5" s="168"/>
      <c r="J5" s="168" t="s">
        <v>28</v>
      </c>
      <c r="K5" s="178" t="s">
        <v>67</v>
      </c>
    </row>
    <row r="6" spans="1:11" ht="154.5" customHeight="1">
      <c r="A6" s="165"/>
      <c r="B6" s="2" t="s">
        <v>30</v>
      </c>
      <c r="C6" s="2" t="s">
        <v>31</v>
      </c>
      <c r="D6" s="15" t="s">
        <v>63</v>
      </c>
      <c r="E6" s="15" t="s">
        <v>68</v>
      </c>
      <c r="F6" s="15" t="s">
        <v>88</v>
      </c>
      <c r="G6" s="56" t="s">
        <v>89</v>
      </c>
      <c r="H6" s="56" t="s">
        <v>90</v>
      </c>
      <c r="I6" s="15" t="s">
        <v>66</v>
      </c>
      <c r="J6" s="168"/>
      <c r="K6" s="178"/>
    </row>
    <row r="7" spans="1:11" ht="18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5">
        <v>11</v>
      </c>
    </row>
    <row r="8" spans="1:11" ht="27" customHeight="1">
      <c r="A8" s="105" t="s">
        <v>6</v>
      </c>
      <c r="B8" s="118"/>
      <c r="C8" s="118"/>
      <c r="D8" s="118"/>
      <c r="E8" s="118"/>
      <c r="F8" s="118"/>
      <c r="G8" s="118"/>
      <c r="H8" s="118"/>
      <c r="I8" s="118"/>
      <c r="J8" s="119">
        <f aca="true" t="shared" si="0" ref="J8:J18">E8+I8</f>
        <v>0</v>
      </c>
      <c r="K8" s="125"/>
    </row>
    <row r="9" spans="1:11" ht="30">
      <c r="A9" s="98" t="s">
        <v>2</v>
      </c>
      <c r="B9" s="126">
        <v>0.5</v>
      </c>
      <c r="C9" s="126">
        <v>0.46</v>
      </c>
      <c r="D9" s="127">
        <f>C9-B9</f>
        <v>-0.03999999999999998</v>
      </c>
      <c r="E9" s="101">
        <v>4</v>
      </c>
      <c r="F9" s="99">
        <v>493</v>
      </c>
      <c r="G9" s="99">
        <v>1</v>
      </c>
      <c r="H9" s="100">
        <f>G9/F9*100</f>
        <v>0.2028397565922921</v>
      </c>
      <c r="I9" s="101">
        <v>7</v>
      </c>
      <c r="J9" s="102">
        <f t="shared" si="0"/>
        <v>11</v>
      </c>
      <c r="K9" s="128">
        <v>2</v>
      </c>
    </row>
    <row r="10" spans="1:11" ht="30">
      <c r="A10" s="98" t="s">
        <v>7</v>
      </c>
      <c r="B10" s="126">
        <v>0.44</v>
      </c>
      <c r="C10" s="126">
        <v>0.11</v>
      </c>
      <c r="D10" s="127">
        <f aca="true" t="shared" si="1" ref="D10:D19">C10-B10</f>
        <v>-0.33</v>
      </c>
      <c r="E10" s="101">
        <v>1</v>
      </c>
      <c r="F10" s="99">
        <v>69</v>
      </c>
      <c r="G10" s="99">
        <v>0</v>
      </c>
      <c r="H10" s="100">
        <f aca="true" t="shared" si="2" ref="H10:H18">G10/F10*100</f>
        <v>0</v>
      </c>
      <c r="I10" s="101">
        <v>9</v>
      </c>
      <c r="J10" s="102">
        <f t="shared" si="0"/>
        <v>10</v>
      </c>
      <c r="K10" s="129">
        <v>1</v>
      </c>
    </row>
    <row r="11" spans="1:11" ht="30">
      <c r="A11" s="98" t="s">
        <v>8</v>
      </c>
      <c r="B11" s="126">
        <v>0.58</v>
      </c>
      <c r="C11" s="126">
        <v>0.25</v>
      </c>
      <c r="D11" s="127">
        <f t="shared" si="1"/>
        <v>-0.32999999999999996</v>
      </c>
      <c r="E11" s="101">
        <v>1</v>
      </c>
      <c r="F11" s="99">
        <v>78</v>
      </c>
      <c r="G11" s="99">
        <v>0</v>
      </c>
      <c r="H11" s="100">
        <f t="shared" si="2"/>
        <v>0</v>
      </c>
      <c r="I11" s="101">
        <v>9</v>
      </c>
      <c r="J11" s="102">
        <f t="shared" si="0"/>
        <v>10</v>
      </c>
      <c r="K11" s="129">
        <v>1</v>
      </c>
    </row>
    <row r="12" spans="1:11" ht="30">
      <c r="A12" s="98" t="s">
        <v>9</v>
      </c>
      <c r="B12" s="126">
        <v>0.49</v>
      </c>
      <c r="C12" s="126">
        <v>0.35</v>
      </c>
      <c r="D12" s="127">
        <f t="shared" si="1"/>
        <v>-0.14</v>
      </c>
      <c r="E12" s="101">
        <v>3</v>
      </c>
      <c r="F12" s="99">
        <v>129</v>
      </c>
      <c r="G12" s="99">
        <v>1</v>
      </c>
      <c r="H12" s="100">
        <f t="shared" si="2"/>
        <v>0.7751937984496124</v>
      </c>
      <c r="I12" s="101">
        <v>8</v>
      </c>
      <c r="J12" s="102">
        <f t="shared" si="0"/>
        <v>11</v>
      </c>
      <c r="K12" s="129">
        <v>2</v>
      </c>
    </row>
    <row r="13" spans="1:11" ht="30">
      <c r="A13" s="98" t="s">
        <v>10</v>
      </c>
      <c r="B13" s="126">
        <v>0.33</v>
      </c>
      <c r="C13" s="126">
        <v>0.4</v>
      </c>
      <c r="D13" s="127">
        <f t="shared" si="1"/>
        <v>0.07</v>
      </c>
      <c r="E13" s="101">
        <v>5</v>
      </c>
      <c r="F13" s="99">
        <v>181</v>
      </c>
      <c r="G13" s="99">
        <v>0</v>
      </c>
      <c r="H13" s="100">
        <f t="shared" si="2"/>
        <v>0</v>
      </c>
      <c r="I13" s="101">
        <v>9</v>
      </c>
      <c r="J13" s="102">
        <f t="shared" si="0"/>
        <v>14</v>
      </c>
      <c r="K13" s="129">
        <v>3</v>
      </c>
    </row>
    <row r="14" spans="1:11" ht="26.25" customHeight="1">
      <c r="A14" s="105" t="s">
        <v>11</v>
      </c>
      <c r="B14" s="130"/>
      <c r="C14" s="130"/>
      <c r="D14" s="130"/>
      <c r="E14" s="108"/>
      <c r="F14" s="106"/>
      <c r="G14" s="106"/>
      <c r="H14" s="107"/>
      <c r="I14" s="108"/>
      <c r="J14" s="109">
        <f t="shared" si="0"/>
        <v>0</v>
      </c>
      <c r="K14" s="131"/>
    </row>
    <row r="15" spans="1:11" ht="30">
      <c r="A15" s="98" t="s">
        <v>12</v>
      </c>
      <c r="B15" s="126">
        <v>0.52</v>
      </c>
      <c r="C15" s="126">
        <v>0.35</v>
      </c>
      <c r="D15" s="127">
        <f t="shared" si="1"/>
        <v>-0.17000000000000004</v>
      </c>
      <c r="E15" s="101">
        <v>2</v>
      </c>
      <c r="F15" s="99">
        <v>209</v>
      </c>
      <c r="G15" s="99">
        <v>0</v>
      </c>
      <c r="H15" s="100">
        <f t="shared" si="2"/>
        <v>0</v>
      </c>
      <c r="I15" s="101">
        <v>9</v>
      </c>
      <c r="J15" s="102">
        <f t="shared" si="0"/>
        <v>11</v>
      </c>
      <c r="K15" s="129">
        <v>2</v>
      </c>
    </row>
    <row r="16" spans="1:11" ht="30">
      <c r="A16" s="98" t="s">
        <v>13</v>
      </c>
      <c r="B16" s="126">
        <v>0.29</v>
      </c>
      <c r="C16" s="126">
        <v>0.58</v>
      </c>
      <c r="D16" s="127">
        <f t="shared" si="1"/>
        <v>0.29</v>
      </c>
      <c r="E16" s="101">
        <v>8</v>
      </c>
      <c r="F16" s="99">
        <v>37</v>
      </c>
      <c r="G16" s="99">
        <v>0</v>
      </c>
      <c r="H16" s="100">
        <f t="shared" si="2"/>
        <v>0</v>
      </c>
      <c r="I16" s="101">
        <v>9</v>
      </c>
      <c r="J16" s="102">
        <f t="shared" si="0"/>
        <v>17</v>
      </c>
      <c r="K16" s="129">
        <v>6</v>
      </c>
    </row>
    <row r="17" spans="1:11" ht="30">
      <c r="A17" s="98" t="s">
        <v>14</v>
      </c>
      <c r="B17" s="126">
        <v>0.37</v>
      </c>
      <c r="C17" s="126">
        <v>0.59</v>
      </c>
      <c r="D17" s="127">
        <f t="shared" si="1"/>
        <v>0.21999999999999997</v>
      </c>
      <c r="E17" s="101">
        <v>6</v>
      </c>
      <c r="F17" s="99">
        <v>71</v>
      </c>
      <c r="G17" s="99">
        <v>0</v>
      </c>
      <c r="H17" s="100">
        <f t="shared" si="2"/>
        <v>0</v>
      </c>
      <c r="I17" s="101">
        <v>9</v>
      </c>
      <c r="J17" s="102">
        <f t="shared" si="0"/>
        <v>15</v>
      </c>
      <c r="K17" s="129">
        <v>4</v>
      </c>
    </row>
    <row r="18" spans="1:11" ht="30">
      <c r="A18" s="98" t="s">
        <v>15</v>
      </c>
      <c r="B18" s="126">
        <v>0</v>
      </c>
      <c r="C18" s="126">
        <v>0.28</v>
      </c>
      <c r="D18" s="127">
        <f t="shared" si="1"/>
        <v>0.28</v>
      </c>
      <c r="E18" s="101">
        <v>7</v>
      </c>
      <c r="F18" s="99">
        <v>405</v>
      </c>
      <c r="G18" s="99">
        <v>0</v>
      </c>
      <c r="H18" s="100">
        <f t="shared" si="2"/>
        <v>0</v>
      </c>
      <c r="I18" s="101">
        <v>9</v>
      </c>
      <c r="J18" s="102">
        <f t="shared" si="0"/>
        <v>16</v>
      </c>
      <c r="K18" s="129">
        <v>5</v>
      </c>
    </row>
    <row r="19" spans="1:11" ht="28.5" customHeight="1">
      <c r="A19" s="132" t="s">
        <v>64</v>
      </c>
      <c r="B19" s="133">
        <v>0.51</v>
      </c>
      <c r="C19" s="133">
        <v>0.44</v>
      </c>
      <c r="D19" s="133">
        <f t="shared" si="1"/>
        <v>-0.07</v>
      </c>
      <c r="E19" s="133"/>
      <c r="F19" s="133">
        <f>F9+F10+F11+F12+F13+F15+F16+F17+F18</f>
        <v>1672</v>
      </c>
      <c r="G19" s="133">
        <v>2</v>
      </c>
      <c r="H19" s="124">
        <f>G19/F19*100</f>
        <v>0.11961722488038277</v>
      </c>
      <c r="I19" s="134"/>
      <c r="J19" s="134"/>
      <c r="K19" s="134"/>
    </row>
    <row r="20" spans="1:11" ht="45" customHeight="1">
      <c r="A20" s="180" t="s">
        <v>96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</sheetData>
  <sheetProtection/>
  <mergeCells count="8">
    <mergeCell ref="A20:K20"/>
    <mergeCell ref="A2:K2"/>
    <mergeCell ref="A3:K3"/>
    <mergeCell ref="A5:A6"/>
    <mergeCell ref="B5:E5"/>
    <mergeCell ref="F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B9" sqref="B9:K18"/>
    </sheetView>
  </sheetViews>
  <sheetFormatPr defaultColWidth="9.140625" defaultRowHeight="15"/>
  <cols>
    <col min="1" max="1" width="30.57421875" style="0" customWidth="1"/>
    <col min="2" max="2" width="12.28125" style="0" customWidth="1"/>
    <col min="3" max="3" width="12.00390625" style="0" customWidth="1"/>
    <col min="4" max="4" width="11.421875" style="0" customWidth="1"/>
    <col min="5" max="5" width="14.28125" style="0" customWidth="1"/>
    <col min="6" max="6" width="12.57421875" style="0" customWidth="1"/>
    <col min="7" max="7" width="12.00390625" style="0" customWidth="1"/>
    <col min="8" max="8" width="11.7109375" style="0" customWidth="1"/>
    <col min="9" max="9" width="16.140625" style="0" customWidth="1"/>
    <col min="10" max="10" width="17.140625" style="0" customWidth="1"/>
    <col min="11" max="11" width="18.00390625" style="0" customWidth="1"/>
  </cols>
  <sheetData>
    <row r="2" spans="1:11" ht="20.25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9.75" customHeight="1">
      <c r="A5" s="164" t="s">
        <v>1</v>
      </c>
      <c r="B5" s="166" t="s">
        <v>58</v>
      </c>
      <c r="C5" s="179"/>
      <c r="D5" s="179"/>
      <c r="E5" s="167"/>
      <c r="F5" s="166" t="s">
        <v>59</v>
      </c>
      <c r="G5" s="179"/>
      <c r="H5" s="179"/>
      <c r="I5" s="167"/>
      <c r="J5" s="168" t="s">
        <v>28</v>
      </c>
      <c r="K5" s="178" t="s">
        <v>67</v>
      </c>
    </row>
    <row r="6" spans="1:11" ht="99" customHeight="1">
      <c r="A6" s="165"/>
      <c r="B6" s="6" t="s">
        <v>56</v>
      </c>
      <c r="C6" s="6" t="s">
        <v>57</v>
      </c>
      <c r="D6" s="15" t="s">
        <v>70</v>
      </c>
      <c r="E6" s="15" t="s">
        <v>65</v>
      </c>
      <c r="F6" s="6" t="s">
        <v>56</v>
      </c>
      <c r="G6" s="6" t="s">
        <v>57</v>
      </c>
      <c r="H6" s="15" t="s">
        <v>70</v>
      </c>
      <c r="I6" s="15" t="s">
        <v>69</v>
      </c>
      <c r="J6" s="168"/>
      <c r="K6" s="178"/>
    </row>
    <row r="7" spans="1:11" ht="18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5">
        <v>11</v>
      </c>
    </row>
    <row r="8" spans="1:11" ht="27" customHeight="1">
      <c r="A8" s="17" t="s">
        <v>6</v>
      </c>
      <c r="B8" s="18"/>
      <c r="C8" s="18"/>
      <c r="D8" s="18"/>
      <c r="E8" s="18"/>
      <c r="F8" s="18"/>
      <c r="G8" s="18"/>
      <c r="H8" s="18"/>
      <c r="I8" s="18"/>
      <c r="J8" s="19"/>
      <c r="K8" s="20"/>
    </row>
    <row r="9" spans="1:11" ht="30">
      <c r="A9" s="4" t="s">
        <v>2</v>
      </c>
      <c r="B9" s="23">
        <v>59</v>
      </c>
      <c r="C9" s="23">
        <v>69</v>
      </c>
      <c r="D9" s="36">
        <f aca="true" t="shared" si="0" ref="D9:D19">B9/C9*100</f>
        <v>85.5072463768116</v>
      </c>
      <c r="E9" s="25">
        <v>6</v>
      </c>
      <c r="F9" s="23">
        <v>139</v>
      </c>
      <c r="G9" s="23">
        <v>139</v>
      </c>
      <c r="H9" s="24">
        <f aca="true" t="shared" si="1" ref="H9:H19">F9/G9*100</f>
        <v>100</v>
      </c>
      <c r="I9" s="37">
        <v>7</v>
      </c>
      <c r="J9" s="38">
        <f aca="true" t="shared" si="2" ref="J9:J18">E9+I9</f>
        <v>13</v>
      </c>
      <c r="K9" s="39">
        <v>5</v>
      </c>
    </row>
    <row r="10" spans="1:11" ht="30">
      <c r="A10" s="4" t="s">
        <v>7</v>
      </c>
      <c r="B10" s="23">
        <v>5</v>
      </c>
      <c r="C10" s="23">
        <v>9</v>
      </c>
      <c r="D10" s="36">
        <f t="shared" si="0"/>
        <v>55.55555555555556</v>
      </c>
      <c r="E10" s="25">
        <v>8</v>
      </c>
      <c r="F10" s="23">
        <v>14</v>
      </c>
      <c r="G10" s="23">
        <v>15</v>
      </c>
      <c r="H10" s="24">
        <f t="shared" si="1"/>
        <v>93.33333333333333</v>
      </c>
      <c r="I10" s="37">
        <v>5</v>
      </c>
      <c r="J10" s="38">
        <f t="shared" si="2"/>
        <v>13</v>
      </c>
      <c r="K10" s="37">
        <v>5</v>
      </c>
    </row>
    <row r="11" spans="1:11" ht="30">
      <c r="A11" s="4" t="s">
        <v>8</v>
      </c>
      <c r="B11" s="23">
        <v>6</v>
      </c>
      <c r="C11" s="23">
        <v>2</v>
      </c>
      <c r="D11" s="36">
        <f t="shared" si="0"/>
        <v>300</v>
      </c>
      <c r="E11" s="25">
        <v>1</v>
      </c>
      <c r="F11" s="23">
        <v>26</v>
      </c>
      <c r="G11" s="23">
        <v>30</v>
      </c>
      <c r="H11" s="24">
        <f t="shared" si="1"/>
        <v>86.66666666666667</v>
      </c>
      <c r="I11" s="37">
        <v>4</v>
      </c>
      <c r="J11" s="38">
        <f t="shared" si="2"/>
        <v>5</v>
      </c>
      <c r="K11" s="37">
        <v>2</v>
      </c>
    </row>
    <row r="12" spans="1:11" ht="30">
      <c r="A12" s="4" t="s">
        <v>9</v>
      </c>
      <c r="B12" s="23">
        <v>15</v>
      </c>
      <c r="C12" s="23">
        <v>17</v>
      </c>
      <c r="D12" s="36">
        <f t="shared" si="0"/>
        <v>88.23529411764706</v>
      </c>
      <c r="E12" s="25">
        <v>4</v>
      </c>
      <c r="F12" s="23">
        <v>41</v>
      </c>
      <c r="G12" s="23">
        <v>41</v>
      </c>
      <c r="H12" s="24">
        <f t="shared" si="1"/>
        <v>100</v>
      </c>
      <c r="I12" s="37">
        <v>7</v>
      </c>
      <c r="J12" s="38">
        <f t="shared" si="2"/>
        <v>11</v>
      </c>
      <c r="K12" s="37">
        <v>3</v>
      </c>
    </row>
    <row r="13" spans="1:11" ht="30">
      <c r="A13" s="4" t="s">
        <v>10</v>
      </c>
      <c r="B13" s="23">
        <v>18</v>
      </c>
      <c r="C13" s="23">
        <v>15</v>
      </c>
      <c r="D13" s="36">
        <f t="shared" si="0"/>
        <v>120</v>
      </c>
      <c r="E13" s="25">
        <v>3</v>
      </c>
      <c r="F13" s="23">
        <v>34</v>
      </c>
      <c r="G13" s="23">
        <v>48</v>
      </c>
      <c r="H13" s="24">
        <f t="shared" si="1"/>
        <v>70.83333333333334</v>
      </c>
      <c r="I13" s="37">
        <v>2</v>
      </c>
      <c r="J13" s="38">
        <f t="shared" si="2"/>
        <v>5</v>
      </c>
      <c r="K13" s="37">
        <v>2</v>
      </c>
    </row>
    <row r="14" spans="1:11" ht="26.25" customHeight="1">
      <c r="A14" s="17" t="s">
        <v>11</v>
      </c>
      <c r="B14" s="29"/>
      <c r="C14" s="29"/>
      <c r="D14" s="40"/>
      <c r="E14" s="31"/>
      <c r="F14" s="29"/>
      <c r="G14" s="29"/>
      <c r="H14" s="30"/>
      <c r="I14" s="41"/>
      <c r="J14" s="42"/>
      <c r="K14" s="41"/>
    </row>
    <row r="15" spans="1:11" ht="30">
      <c r="A15" s="4" t="s">
        <v>12</v>
      </c>
      <c r="B15" s="23">
        <v>0</v>
      </c>
      <c r="C15" s="23">
        <v>4</v>
      </c>
      <c r="D15" s="36">
        <f t="shared" si="0"/>
        <v>0</v>
      </c>
      <c r="E15" s="25">
        <v>9</v>
      </c>
      <c r="F15" s="23">
        <v>22</v>
      </c>
      <c r="G15" s="23">
        <v>28</v>
      </c>
      <c r="H15" s="24">
        <f t="shared" si="1"/>
        <v>78.57142857142857</v>
      </c>
      <c r="I15" s="37">
        <v>3</v>
      </c>
      <c r="J15" s="38">
        <f t="shared" si="2"/>
        <v>12</v>
      </c>
      <c r="K15" s="37">
        <v>4</v>
      </c>
    </row>
    <row r="16" spans="1:11" ht="30">
      <c r="A16" s="4" t="s">
        <v>13</v>
      </c>
      <c r="B16" s="23">
        <v>10</v>
      </c>
      <c r="C16" s="23">
        <v>4</v>
      </c>
      <c r="D16" s="36">
        <f t="shared" si="0"/>
        <v>250</v>
      </c>
      <c r="E16" s="25">
        <v>2</v>
      </c>
      <c r="F16" s="23">
        <v>5</v>
      </c>
      <c r="G16" s="23">
        <v>15</v>
      </c>
      <c r="H16" s="24">
        <f t="shared" si="1"/>
        <v>33.33333333333333</v>
      </c>
      <c r="I16" s="37">
        <v>1</v>
      </c>
      <c r="J16" s="38">
        <f t="shared" si="2"/>
        <v>3</v>
      </c>
      <c r="K16" s="37">
        <v>1</v>
      </c>
    </row>
    <row r="17" spans="1:11" ht="30">
      <c r="A17" s="4" t="s">
        <v>14</v>
      </c>
      <c r="B17" s="23">
        <v>7</v>
      </c>
      <c r="C17" s="23">
        <v>8</v>
      </c>
      <c r="D17" s="36">
        <f t="shared" si="0"/>
        <v>87.5</v>
      </c>
      <c r="E17" s="25">
        <v>5</v>
      </c>
      <c r="F17" s="23">
        <v>24</v>
      </c>
      <c r="G17" s="23">
        <v>25</v>
      </c>
      <c r="H17" s="24">
        <f t="shared" si="1"/>
        <v>96</v>
      </c>
      <c r="I17" s="37">
        <v>6</v>
      </c>
      <c r="J17" s="38">
        <f t="shared" si="2"/>
        <v>11</v>
      </c>
      <c r="K17" s="37">
        <v>3</v>
      </c>
    </row>
    <row r="18" spans="1:11" ht="30">
      <c r="A18" s="4" t="s">
        <v>15</v>
      </c>
      <c r="B18" s="23">
        <v>7</v>
      </c>
      <c r="C18" s="23">
        <v>9</v>
      </c>
      <c r="D18" s="36">
        <f t="shared" si="0"/>
        <v>77.77777777777779</v>
      </c>
      <c r="E18" s="25">
        <v>7</v>
      </c>
      <c r="F18" s="23">
        <v>44</v>
      </c>
      <c r="G18" s="23">
        <v>22</v>
      </c>
      <c r="H18" s="24">
        <f t="shared" si="1"/>
        <v>200</v>
      </c>
      <c r="I18" s="37">
        <v>8</v>
      </c>
      <c r="J18" s="38">
        <f t="shared" si="2"/>
        <v>15</v>
      </c>
      <c r="K18" s="37">
        <v>6</v>
      </c>
    </row>
    <row r="19" spans="1:11" ht="37.5">
      <c r="A19" s="46" t="s">
        <v>64</v>
      </c>
      <c r="B19" s="44">
        <f>B9+B10+B11+B12+B13+B15+B16+B17+B18</f>
        <v>127</v>
      </c>
      <c r="C19" s="44">
        <f>C9+C10+C11+C12+C13+C15+C16+C17+C18</f>
        <v>137</v>
      </c>
      <c r="D19" s="97">
        <f t="shared" si="0"/>
        <v>92.7007299270073</v>
      </c>
      <c r="E19" s="44"/>
      <c r="F19" s="44">
        <f>F9+F10+F11+F12+F13+F15+F16+F17+F18</f>
        <v>349</v>
      </c>
      <c r="G19" s="44">
        <f>G9+G10+G11+G12+G13+G15+G16+G17+G18</f>
        <v>363</v>
      </c>
      <c r="H19" s="97">
        <f t="shared" si="1"/>
        <v>96.14325068870524</v>
      </c>
      <c r="I19" s="44"/>
      <c r="J19" s="44"/>
      <c r="K19" s="44"/>
    </row>
    <row r="20" spans="1:11" ht="15">
      <c r="A20" s="181" t="s">
        <v>61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</row>
  </sheetData>
  <sheetProtection/>
  <mergeCells count="8">
    <mergeCell ref="A20:K20"/>
    <mergeCell ref="A2:K2"/>
    <mergeCell ref="A3:K3"/>
    <mergeCell ref="A5:A6"/>
    <mergeCell ref="B5:E5"/>
    <mergeCell ref="F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8" sqref="A8:K19"/>
    </sheetView>
  </sheetViews>
  <sheetFormatPr defaultColWidth="9.140625" defaultRowHeight="15"/>
  <cols>
    <col min="1" max="1" width="30.57421875" style="0" customWidth="1"/>
    <col min="2" max="2" width="12.28125" style="0" customWidth="1"/>
    <col min="3" max="3" width="12.00390625" style="0" customWidth="1"/>
    <col min="4" max="4" width="11.421875" style="0" customWidth="1"/>
    <col min="5" max="5" width="14.28125" style="0" customWidth="1"/>
    <col min="6" max="6" width="12.57421875" style="0" customWidth="1"/>
    <col min="7" max="7" width="12.00390625" style="0" customWidth="1"/>
    <col min="8" max="8" width="11.7109375" style="0" customWidth="1"/>
    <col min="9" max="9" width="16.140625" style="0" customWidth="1"/>
    <col min="10" max="10" width="17.140625" style="0" customWidth="1"/>
    <col min="11" max="11" width="15.8515625" style="0" customWidth="1"/>
  </cols>
  <sheetData>
    <row r="2" spans="1:11" ht="20.25">
      <c r="A2" s="170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6.75" customHeight="1">
      <c r="A5" s="164" t="s">
        <v>1</v>
      </c>
      <c r="B5" s="166" t="s">
        <v>50</v>
      </c>
      <c r="C5" s="179"/>
      <c r="D5" s="179"/>
      <c r="E5" s="167"/>
      <c r="F5" s="166" t="s">
        <v>51</v>
      </c>
      <c r="G5" s="179"/>
      <c r="H5" s="179"/>
      <c r="I5" s="167"/>
      <c r="J5" s="168" t="s">
        <v>28</v>
      </c>
      <c r="K5" s="178" t="s">
        <v>67</v>
      </c>
    </row>
    <row r="6" spans="1:11" ht="90" customHeight="1">
      <c r="A6" s="165"/>
      <c r="B6" s="6" t="s">
        <v>48</v>
      </c>
      <c r="C6" s="6" t="s">
        <v>49</v>
      </c>
      <c r="D6" s="6" t="s">
        <v>32</v>
      </c>
      <c r="E6" s="15" t="s">
        <v>65</v>
      </c>
      <c r="F6" s="6" t="s">
        <v>48</v>
      </c>
      <c r="G6" s="6" t="s">
        <v>49</v>
      </c>
      <c r="H6" s="6" t="s">
        <v>32</v>
      </c>
      <c r="I6" s="15" t="s">
        <v>66</v>
      </c>
      <c r="J6" s="168"/>
      <c r="K6" s="178"/>
    </row>
    <row r="7" spans="1:11" ht="18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5">
        <v>11</v>
      </c>
    </row>
    <row r="8" spans="1:11" ht="27" customHeight="1">
      <c r="A8" s="105" t="s">
        <v>6</v>
      </c>
      <c r="B8" s="135"/>
      <c r="C8" s="135"/>
      <c r="D8" s="117"/>
      <c r="E8" s="118"/>
      <c r="F8" s="135"/>
      <c r="G8" s="135"/>
      <c r="H8" s="118"/>
      <c r="I8" s="118"/>
      <c r="J8" s="119"/>
      <c r="K8" s="125"/>
    </row>
    <row r="9" spans="1:11" ht="30">
      <c r="A9" s="98" t="s">
        <v>2</v>
      </c>
      <c r="B9" s="136">
        <v>2019</v>
      </c>
      <c r="C9" s="137">
        <v>2334.95</v>
      </c>
      <c r="D9" s="100">
        <f aca="true" t="shared" si="0" ref="D9:D19">C9/B9*100</f>
        <v>115.64883605745418</v>
      </c>
      <c r="E9" s="101">
        <v>3</v>
      </c>
      <c r="F9" s="136">
        <v>5590</v>
      </c>
      <c r="G9" s="136">
        <v>875.1</v>
      </c>
      <c r="H9" s="127">
        <f aca="true" t="shared" si="1" ref="H9:H19">G9/F9*100</f>
        <v>15.654740608228982</v>
      </c>
      <c r="I9" s="101">
        <v>7</v>
      </c>
      <c r="J9" s="102">
        <f aca="true" t="shared" si="2" ref="J9:J18">E9+I9</f>
        <v>10</v>
      </c>
      <c r="K9" s="138">
        <v>4</v>
      </c>
    </row>
    <row r="10" spans="1:11" ht="30">
      <c r="A10" s="98" t="s">
        <v>7</v>
      </c>
      <c r="B10" s="136">
        <v>151</v>
      </c>
      <c r="C10" s="137">
        <v>0</v>
      </c>
      <c r="D10" s="100">
        <f t="shared" si="0"/>
        <v>0</v>
      </c>
      <c r="E10" s="101">
        <v>9</v>
      </c>
      <c r="F10" s="136">
        <v>1110</v>
      </c>
      <c r="G10" s="136">
        <v>174.4</v>
      </c>
      <c r="H10" s="127">
        <f t="shared" si="1"/>
        <v>15.711711711711713</v>
      </c>
      <c r="I10" s="101">
        <v>6</v>
      </c>
      <c r="J10" s="102">
        <f t="shared" si="2"/>
        <v>15</v>
      </c>
      <c r="K10" s="139">
        <v>7</v>
      </c>
    </row>
    <row r="11" spans="1:11" ht="30">
      <c r="A11" s="98" t="s">
        <v>8</v>
      </c>
      <c r="B11" s="136">
        <v>180</v>
      </c>
      <c r="C11" s="137">
        <v>122.4</v>
      </c>
      <c r="D11" s="100">
        <f t="shared" si="0"/>
        <v>68</v>
      </c>
      <c r="E11" s="101">
        <v>4</v>
      </c>
      <c r="F11" s="136">
        <v>1441</v>
      </c>
      <c r="G11" s="136">
        <v>230.3</v>
      </c>
      <c r="H11" s="127">
        <f t="shared" si="1"/>
        <v>15.981956974323388</v>
      </c>
      <c r="I11" s="101">
        <v>5</v>
      </c>
      <c r="J11" s="102">
        <f t="shared" si="2"/>
        <v>9</v>
      </c>
      <c r="K11" s="139">
        <v>3</v>
      </c>
    </row>
    <row r="12" spans="1:11" ht="30">
      <c r="A12" s="98" t="s">
        <v>9</v>
      </c>
      <c r="B12" s="136">
        <v>220</v>
      </c>
      <c r="C12" s="137">
        <v>134.4</v>
      </c>
      <c r="D12" s="100">
        <f t="shared" si="0"/>
        <v>61.09090909090909</v>
      </c>
      <c r="E12" s="101">
        <v>5</v>
      </c>
      <c r="F12" s="136">
        <v>970</v>
      </c>
      <c r="G12" s="136">
        <v>127.2</v>
      </c>
      <c r="H12" s="127">
        <f t="shared" si="1"/>
        <v>13.11340206185567</v>
      </c>
      <c r="I12" s="101">
        <v>9</v>
      </c>
      <c r="J12" s="102">
        <f t="shared" si="2"/>
        <v>14</v>
      </c>
      <c r="K12" s="139">
        <v>6</v>
      </c>
    </row>
    <row r="13" spans="1:11" ht="30">
      <c r="A13" s="98" t="s">
        <v>10</v>
      </c>
      <c r="B13" s="136">
        <v>270</v>
      </c>
      <c r="C13" s="137">
        <v>158.2</v>
      </c>
      <c r="D13" s="100">
        <f t="shared" si="0"/>
        <v>58.59259259259259</v>
      </c>
      <c r="E13" s="101">
        <v>6</v>
      </c>
      <c r="F13" s="136">
        <v>1914</v>
      </c>
      <c r="G13" s="136">
        <v>535.4</v>
      </c>
      <c r="H13" s="127">
        <f t="shared" si="1"/>
        <v>27.97283176593521</v>
      </c>
      <c r="I13" s="101">
        <v>1</v>
      </c>
      <c r="J13" s="102">
        <f t="shared" si="2"/>
        <v>7</v>
      </c>
      <c r="K13" s="139">
        <v>2</v>
      </c>
    </row>
    <row r="14" spans="1:11" ht="26.25" customHeight="1">
      <c r="A14" s="105" t="s">
        <v>11</v>
      </c>
      <c r="B14" s="140"/>
      <c r="C14" s="141"/>
      <c r="D14" s="107"/>
      <c r="E14" s="108"/>
      <c r="F14" s="140"/>
      <c r="G14" s="140"/>
      <c r="H14" s="130"/>
      <c r="I14" s="108"/>
      <c r="J14" s="109"/>
      <c r="K14" s="142"/>
    </row>
    <row r="15" spans="1:11" ht="30">
      <c r="A15" s="98" t="s">
        <v>12</v>
      </c>
      <c r="B15" s="136">
        <v>170</v>
      </c>
      <c r="C15" s="137">
        <v>68</v>
      </c>
      <c r="D15" s="100">
        <f t="shared" si="0"/>
        <v>40</v>
      </c>
      <c r="E15" s="101">
        <v>7</v>
      </c>
      <c r="F15" s="136">
        <v>2301</v>
      </c>
      <c r="G15" s="136">
        <v>439.7</v>
      </c>
      <c r="H15" s="127">
        <f t="shared" si="1"/>
        <v>19.10908300738809</v>
      </c>
      <c r="I15" s="101">
        <v>2</v>
      </c>
      <c r="J15" s="102">
        <f t="shared" si="2"/>
        <v>9</v>
      </c>
      <c r="K15" s="139">
        <v>3</v>
      </c>
    </row>
    <row r="16" spans="1:11" ht="30">
      <c r="A16" s="98" t="s">
        <v>13</v>
      </c>
      <c r="B16" s="136">
        <v>70</v>
      </c>
      <c r="C16" s="137">
        <v>98</v>
      </c>
      <c r="D16" s="100">
        <f t="shared" si="0"/>
        <v>140</v>
      </c>
      <c r="E16" s="101">
        <v>1</v>
      </c>
      <c r="F16" s="136">
        <v>573</v>
      </c>
      <c r="G16" s="136">
        <v>75.3</v>
      </c>
      <c r="H16" s="127">
        <f t="shared" si="1"/>
        <v>13.141361256544501</v>
      </c>
      <c r="I16" s="101">
        <v>8</v>
      </c>
      <c r="J16" s="102">
        <f t="shared" si="2"/>
        <v>9</v>
      </c>
      <c r="K16" s="139">
        <v>3</v>
      </c>
    </row>
    <row r="17" spans="1:11" ht="30">
      <c r="A17" s="98" t="s">
        <v>14</v>
      </c>
      <c r="B17" s="136">
        <v>100</v>
      </c>
      <c r="C17" s="137">
        <v>0</v>
      </c>
      <c r="D17" s="100">
        <f t="shared" si="0"/>
        <v>0</v>
      </c>
      <c r="E17" s="101">
        <v>9</v>
      </c>
      <c r="F17" s="136">
        <v>2898</v>
      </c>
      <c r="G17" s="136">
        <v>464.9</v>
      </c>
      <c r="H17" s="127">
        <f t="shared" si="1"/>
        <v>16.042097998619738</v>
      </c>
      <c r="I17" s="101">
        <v>4</v>
      </c>
      <c r="J17" s="102">
        <f t="shared" si="2"/>
        <v>13</v>
      </c>
      <c r="K17" s="139">
        <v>5</v>
      </c>
    </row>
    <row r="18" spans="1:11" ht="30">
      <c r="A18" s="143" t="s">
        <v>15</v>
      </c>
      <c r="B18" s="144">
        <v>100</v>
      </c>
      <c r="C18" s="145">
        <v>124.2</v>
      </c>
      <c r="D18" s="146">
        <f t="shared" si="0"/>
        <v>124.2</v>
      </c>
      <c r="E18" s="147">
        <v>2</v>
      </c>
      <c r="F18" s="144">
        <v>703</v>
      </c>
      <c r="G18" s="144">
        <v>132.1</v>
      </c>
      <c r="H18" s="148">
        <f t="shared" si="1"/>
        <v>18.79089615931721</v>
      </c>
      <c r="I18" s="147">
        <v>3</v>
      </c>
      <c r="J18" s="149">
        <f t="shared" si="2"/>
        <v>5</v>
      </c>
      <c r="K18" s="150">
        <v>1</v>
      </c>
    </row>
    <row r="19" spans="1:11" ht="28.5">
      <c r="A19" s="151" t="s">
        <v>64</v>
      </c>
      <c r="B19" s="152">
        <f>B9+B10+B11+B12+B13+B15+B16+B17+B18</f>
        <v>3280</v>
      </c>
      <c r="C19" s="153">
        <f>C9+C10+C11+C12+C13+C15+C16+C17+C18</f>
        <v>3040.1499999999996</v>
      </c>
      <c r="D19" s="153">
        <f t="shared" si="0"/>
        <v>92.68749999999999</v>
      </c>
      <c r="E19" s="152"/>
      <c r="F19" s="152">
        <f>F9+F10+F11+F12+F13+F15+F16+F17+F18</f>
        <v>17500</v>
      </c>
      <c r="G19" s="152">
        <f>G9+G10+G11+G12+G13+G15+G16+G17+G18</f>
        <v>3054.4</v>
      </c>
      <c r="H19" s="154">
        <f t="shared" si="1"/>
        <v>17.453714285714288</v>
      </c>
      <c r="I19" s="142"/>
      <c r="J19" s="142"/>
      <c r="K19" s="142"/>
    </row>
    <row r="20" spans="1:11" ht="15">
      <c r="A20" s="163" t="s">
        <v>61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</sheetData>
  <sheetProtection/>
  <mergeCells count="8">
    <mergeCell ref="A20:K20"/>
    <mergeCell ref="A2:K2"/>
    <mergeCell ref="A3:K3"/>
    <mergeCell ref="A5:A6"/>
    <mergeCell ref="B5:E5"/>
    <mergeCell ref="F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PageLayoutView="0" workbookViewId="0" topLeftCell="A1">
      <selection activeCell="A8" sqref="A8:K19"/>
    </sheetView>
  </sheetViews>
  <sheetFormatPr defaultColWidth="9.140625" defaultRowHeight="15"/>
  <cols>
    <col min="1" max="1" width="30.57421875" style="0" customWidth="1"/>
    <col min="2" max="2" width="12.28125" style="0" customWidth="1"/>
    <col min="3" max="3" width="12.00390625" style="0" customWidth="1"/>
    <col min="4" max="4" width="11.7109375" style="0" customWidth="1"/>
    <col min="5" max="5" width="14.28125" style="0" customWidth="1"/>
    <col min="6" max="6" width="12.57421875" style="0" customWidth="1"/>
    <col min="7" max="7" width="12.00390625" style="0" customWidth="1"/>
    <col min="8" max="8" width="11.7109375" style="0" customWidth="1"/>
    <col min="9" max="9" width="16.140625" style="0" customWidth="1"/>
    <col min="10" max="10" width="17.140625" style="0" customWidth="1"/>
    <col min="11" max="11" width="18.140625" style="0" customWidth="1"/>
  </cols>
  <sheetData>
    <row r="2" spans="1:11" ht="20.25">
      <c r="A2" s="170" t="s">
        <v>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7.25" customHeight="1">
      <c r="A5" s="164" t="s">
        <v>1</v>
      </c>
      <c r="B5" s="166" t="s">
        <v>34</v>
      </c>
      <c r="C5" s="179"/>
      <c r="D5" s="179"/>
      <c r="E5" s="167"/>
      <c r="F5" s="168" t="s">
        <v>35</v>
      </c>
      <c r="G5" s="168"/>
      <c r="H5" s="168"/>
      <c r="I5" s="168"/>
      <c r="J5" s="168" t="s">
        <v>28</v>
      </c>
      <c r="K5" s="178" t="s">
        <v>67</v>
      </c>
    </row>
    <row r="6" spans="1:11" ht="90" customHeight="1">
      <c r="A6" s="165"/>
      <c r="B6" s="57" t="s">
        <v>91</v>
      </c>
      <c r="C6" s="57" t="s">
        <v>92</v>
      </c>
      <c r="D6" s="15" t="s">
        <v>70</v>
      </c>
      <c r="E6" s="15" t="s">
        <v>65</v>
      </c>
      <c r="F6" s="57" t="s">
        <v>91</v>
      </c>
      <c r="G6" s="57" t="s">
        <v>92</v>
      </c>
      <c r="H6" s="15" t="s">
        <v>70</v>
      </c>
      <c r="I6" s="15" t="s">
        <v>66</v>
      </c>
      <c r="J6" s="168"/>
      <c r="K6" s="178"/>
    </row>
    <row r="7" spans="1:11" ht="18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5">
        <v>11</v>
      </c>
    </row>
    <row r="8" spans="1:11" ht="27" customHeight="1">
      <c r="A8" s="105" t="s">
        <v>6</v>
      </c>
      <c r="B8" s="118"/>
      <c r="C8" s="118"/>
      <c r="D8" s="118"/>
      <c r="E8" s="118"/>
      <c r="F8" s="118"/>
      <c r="G8" s="118"/>
      <c r="H8" s="118"/>
      <c r="I8" s="118"/>
      <c r="J8" s="119">
        <f aca="true" t="shared" si="0" ref="J8:J18">E8+I8</f>
        <v>0</v>
      </c>
      <c r="K8" s="125"/>
    </row>
    <row r="9" spans="1:11" ht="30">
      <c r="A9" s="98" t="s">
        <v>2</v>
      </c>
      <c r="B9" s="99">
        <v>956</v>
      </c>
      <c r="C9" s="99">
        <v>938</v>
      </c>
      <c r="D9" s="100">
        <f aca="true" t="shared" si="1" ref="D9:D19">B9/C9*100</f>
        <v>101.91897654584221</v>
      </c>
      <c r="E9" s="101">
        <v>2</v>
      </c>
      <c r="F9" s="99">
        <v>350</v>
      </c>
      <c r="G9" s="99">
        <v>266</v>
      </c>
      <c r="H9" s="100">
        <f aca="true" t="shared" si="2" ref="H9:H19">F9/G9*100</f>
        <v>131.57894736842107</v>
      </c>
      <c r="I9" s="139">
        <v>1</v>
      </c>
      <c r="J9" s="155">
        <f t="shared" si="0"/>
        <v>3</v>
      </c>
      <c r="K9" s="138">
        <v>1</v>
      </c>
    </row>
    <row r="10" spans="1:11" ht="30">
      <c r="A10" s="98" t="s">
        <v>7</v>
      </c>
      <c r="B10" s="99">
        <v>1111</v>
      </c>
      <c r="C10" s="99">
        <v>1120</v>
      </c>
      <c r="D10" s="100">
        <f t="shared" si="1"/>
        <v>99.19642857142857</v>
      </c>
      <c r="E10" s="101">
        <v>4</v>
      </c>
      <c r="F10" s="99">
        <v>330</v>
      </c>
      <c r="G10" s="99">
        <v>414</v>
      </c>
      <c r="H10" s="100">
        <f t="shared" si="2"/>
        <v>79.71014492753623</v>
      </c>
      <c r="I10" s="139">
        <v>9</v>
      </c>
      <c r="J10" s="155">
        <f t="shared" si="0"/>
        <v>13</v>
      </c>
      <c r="K10" s="139">
        <v>4</v>
      </c>
    </row>
    <row r="11" spans="1:11" ht="30">
      <c r="A11" s="98" t="s">
        <v>8</v>
      </c>
      <c r="B11" s="99">
        <v>211</v>
      </c>
      <c r="C11" s="99">
        <v>229</v>
      </c>
      <c r="D11" s="100">
        <f t="shared" si="1"/>
        <v>92.13973799126637</v>
      </c>
      <c r="E11" s="101">
        <v>8</v>
      </c>
      <c r="F11" s="99">
        <v>58</v>
      </c>
      <c r="G11" s="99">
        <v>64</v>
      </c>
      <c r="H11" s="100">
        <f t="shared" si="2"/>
        <v>90.625</v>
      </c>
      <c r="I11" s="139">
        <v>6</v>
      </c>
      <c r="J11" s="155">
        <f t="shared" si="0"/>
        <v>14</v>
      </c>
      <c r="K11" s="139">
        <v>5</v>
      </c>
    </row>
    <row r="12" spans="1:11" ht="30">
      <c r="A12" s="98" t="s">
        <v>9</v>
      </c>
      <c r="B12" s="99">
        <v>1270</v>
      </c>
      <c r="C12" s="99">
        <v>1297</v>
      </c>
      <c r="D12" s="100">
        <f t="shared" si="1"/>
        <v>97.9182729375482</v>
      </c>
      <c r="E12" s="101">
        <v>5</v>
      </c>
      <c r="F12" s="99">
        <v>339</v>
      </c>
      <c r="G12" s="99">
        <v>411</v>
      </c>
      <c r="H12" s="100">
        <f t="shared" si="2"/>
        <v>82.48175182481752</v>
      </c>
      <c r="I12" s="139">
        <v>8</v>
      </c>
      <c r="J12" s="155">
        <f t="shared" si="0"/>
        <v>13</v>
      </c>
      <c r="K12" s="139">
        <v>4</v>
      </c>
    </row>
    <row r="13" spans="1:11" ht="30">
      <c r="A13" s="98" t="s">
        <v>10</v>
      </c>
      <c r="B13" s="99">
        <v>813</v>
      </c>
      <c r="C13" s="99">
        <v>863</v>
      </c>
      <c r="D13" s="100">
        <f t="shared" si="1"/>
        <v>94.20625724217845</v>
      </c>
      <c r="E13" s="101">
        <v>7</v>
      </c>
      <c r="F13" s="99">
        <v>302</v>
      </c>
      <c r="G13" s="99">
        <v>335</v>
      </c>
      <c r="H13" s="100">
        <f t="shared" si="2"/>
        <v>90.14925373134328</v>
      </c>
      <c r="I13" s="139">
        <v>7</v>
      </c>
      <c r="J13" s="155">
        <f t="shared" si="0"/>
        <v>14</v>
      </c>
      <c r="K13" s="139">
        <v>5</v>
      </c>
    </row>
    <row r="14" spans="1:11" ht="26.25" customHeight="1">
      <c r="A14" s="105" t="s">
        <v>11</v>
      </c>
      <c r="B14" s="106"/>
      <c r="C14" s="106"/>
      <c r="D14" s="107"/>
      <c r="E14" s="108"/>
      <c r="F14" s="106"/>
      <c r="G14" s="106"/>
      <c r="H14" s="107"/>
      <c r="I14" s="142"/>
      <c r="J14" s="156"/>
      <c r="K14" s="142"/>
    </row>
    <row r="15" spans="1:11" ht="30">
      <c r="A15" s="98" t="s">
        <v>12</v>
      </c>
      <c r="B15" s="99">
        <v>1044</v>
      </c>
      <c r="C15" s="99">
        <v>1050</v>
      </c>
      <c r="D15" s="100">
        <f t="shared" si="1"/>
        <v>99.42857142857143</v>
      </c>
      <c r="E15" s="101">
        <v>3</v>
      </c>
      <c r="F15" s="99">
        <v>452</v>
      </c>
      <c r="G15" s="99">
        <v>472</v>
      </c>
      <c r="H15" s="100">
        <f t="shared" si="2"/>
        <v>95.76271186440678</v>
      </c>
      <c r="I15" s="139">
        <v>4</v>
      </c>
      <c r="J15" s="155">
        <f t="shared" si="0"/>
        <v>7</v>
      </c>
      <c r="K15" s="139">
        <v>2</v>
      </c>
    </row>
    <row r="16" spans="1:11" ht="30">
      <c r="A16" s="98" t="s">
        <v>13</v>
      </c>
      <c r="B16" s="99">
        <v>140</v>
      </c>
      <c r="C16" s="99">
        <v>148</v>
      </c>
      <c r="D16" s="100">
        <f t="shared" si="1"/>
        <v>94.5945945945946</v>
      </c>
      <c r="E16" s="101">
        <v>6</v>
      </c>
      <c r="F16" s="99">
        <v>58</v>
      </c>
      <c r="G16" s="99">
        <v>60</v>
      </c>
      <c r="H16" s="100">
        <f t="shared" si="2"/>
        <v>96.66666666666667</v>
      </c>
      <c r="I16" s="139">
        <v>3</v>
      </c>
      <c r="J16" s="155">
        <f t="shared" si="0"/>
        <v>9</v>
      </c>
      <c r="K16" s="139">
        <v>3</v>
      </c>
    </row>
    <row r="17" spans="1:11" ht="30">
      <c r="A17" s="98" t="s">
        <v>14</v>
      </c>
      <c r="B17" s="99">
        <v>630</v>
      </c>
      <c r="C17" s="99">
        <v>635</v>
      </c>
      <c r="D17" s="100">
        <f t="shared" si="1"/>
        <v>99.21259842519686</v>
      </c>
      <c r="E17" s="101">
        <v>4</v>
      </c>
      <c r="F17" s="99">
        <v>350</v>
      </c>
      <c r="G17" s="99">
        <v>378</v>
      </c>
      <c r="H17" s="100">
        <f t="shared" si="2"/>
        <v>92.5925925925926</v>
      </c>
      <c r="I17" s="139">
        <v>5</v>
      </c>
      <c r="J17" s="155">
        <f t="shared" si="0"/>
        <v>9</v>
      </c>
      <c r="K17" s="139">
        <v>3</v>
      </c>
    </row>
    <row r="18" spans="1:11" ht="30">
      <c r="A18" s="98" t="s">
        <v>15</v>
      </c>
      <c r="B18" s="99">
        <v>1127</v>
      </c>
      <c r="C18" s="99">
        <v>1072</v>
      </c>
      <c r="D18" s="100">
        <f t="shared" si="1"/>
        <v>105.13059701492537</v>
      </c>
      <c r="E18" s="101">
        <v>1</v>
      </c>
      <c r="F18" s="99">
        <v>392</v>
      </c>
      <c r="G18" s="99">
        <v>360</v>
      </c>
      <c r="H18" s="100">
        <f t="shared" si="2"/>
        <v>108.88888888888889</v>
      </c>
      <c r="I18" s="139">
        <v>2</v>
      </c>
      <c r="J18" s="155">
        <f t="shared" si="0"/>
        <v>3</v>
      </c>
      <c r="K18" s="139">
        <v>1</v>
      </c>
    </row>
    <row r="19" spans="1:11" ht="28.5">
      <c r="A19" s="151" t="s">
        <v>64</v>
      </c>
      <c r="B19" s="157">
        <f>B9+B10+B11+B12+B13+B15+B16+B17+B18</f>
        <v>7302</v>
      </c>
      <c r="C19" s="157">
        <f>C9+C10+C11+C12+C13+C15+C16+C17+C18</f>
        <v>7352</v>
      </c>
      <c r="D19" s="158">
        <f t="shared" si="1"/>
        <v>99.31991294885746</v>
      </c>
      <c r="E19" s="159"/>
      <c r="F19" s="157">
        <f>F9+F10+F11+F12+F13+F15+F16+F17+F18</f>
        <v>2631</v>
      </c>
      <c r="G19" s="157">
        <f>G9+G10+G11+G12+G13+G15+G16+G17+G18</f>
        <v>2760</v>
      </c>
      <c r="H19" s="158">
        <f t="shared" si="2"/>
        <v>95.32608695652173</v>
      </c>
      <c r="I19" s="160"/>
      <c r="J19" s="159"/>
      <c r="K19" s="159"/>
    </row>
    <row r="20" spans="2:7" ht="15">
      <c r="B20" s="61"/>
      <c r="C20" s="61"/>
      <c r="F20" s="62"/>
      <c r="G20" s="62"/>
    </row>
    <row r="21" ht="15">
      <c r="C21" s="61"/>
    </row>
  </sheetData>
  <sheetProtection/>
  <mergeCells count="7">
    <mergeCell ref="A2:K2"/>
    <mergeCell ref="A3:K3"/>
    <mergeCell ref="A5:A6"/>
    <mergeCell ref="B5:E5"/>
    <mergeCell ref="F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0.57421875" style="0" customWidth="1"/>
    <col min="2" max="2" width="12.28125" style="0" customWidth="1"/>
    <col min="3" max="3" width="12.00390625" style="0" customWidth="1"/>
    <col min="4" max="4" width="11.57421875" style="0" customWidth="1"/>
    <col min="5" max="5" width="14.28125" style="0" customWidth="1"/>
    <col min="6" max="6" width="12.57421875" style="0" customWidth="1"/>
    <col min="7" max="7" width="12.00390625" style="0" customWidth="1"/>
    <col min="8" max="8" width="11.7109375" style="0" customWidth="1"/>
    <col min="9" max="9" width="16.140625" style="0" customWidth="1"/>
    <col min="10" max="10" width="17.140625" style="0" customWidth="1"/>
    <col min="11" max="11" width="17.8515625" style="0" customWidth="1"/>
  </cols>
  <sheetData>
    <row r="2" spans="1:11" ht="20.25">
      <c r="A2" s="170" t="s">
        <v>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7.25" customHeight="1">
      <c r="A5" s="164" t="s">
        <v>1</v>
      </c>
      <c r="B5" s="166" t="s">
        <v>36</v>
      </c>
      <c r="C5" s="179"/>
      <c r="D5" s="179"/>
      <c r="E5" s="167"/>
      <c r="F5" s="168" t="s">
        <v>37</v>
      </c>
      <c r="G5" s="168"/>
      <c r="H5" s="168"/>
      <c r="I5" s="168"/>
      <c r="J5" s="168" t="s">
        <v>28</v>
      </c>
      <c r="K5" s="178" t="s">
        <v>67</v>
      </c>
    </row>
    <row r="6" spans="1:11" ht="90" customHeight="1">
      <c r="A6" s="165"/>
      <c r="B6" s="3" t="s">
        <v>91</v>
      </c>
      <c r="C6" s="3" t="s">
        <v>92</v>
      </c>
      <c r="D6" s="15" t="s">
        <v>70</v>
      </c>
      <c r="E6" s="15" t="s">
        <v>65</v>
      </c>
      <c r="F6" s="3" t="s">
        <v>91</v>
      </c>
      <c r="G6" s="3" t="s">
        <v>92</v>
      </c>
      <c r="H6" s="15" t="s">
        <v>70</v>
      </c>
      <c r="I6" s="15" t="s">
        <v>66</v>
      </c>
      <c r="J6" s="168"/>
      <c r="K6" s="178"/>
    </row>
    <row r="7" spans="1:11" ht="18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5">
        <v>11</v>
      </c>
    </row>
    <row r="8" spans="1:11" ht="27" customHeight="1">
      <c r="A8" s="17" t="s">
        <v>6</v>
      </c>
      <c r="B8" s="29"/>
      <c r="C8" s="29"/>
      <c r="D8" s="29"/>
      <c r="E8" s="29"/>
      <c r="F8" s="29"/>
      <c r="G8" s="29"/>
      <c r="H8" s="29"/>
      <c r="I8" s="29"/>
      <c r="J8" s="68"/>
      <c r="K8" s="69"/>
    </row>
    <row r="9" spans="1:11" ht="30">
      <c r="A9" s="4" t="s">
        <v>2</v>
      </c>
      <c r="B9" s="66">
        <v>2625</v>
      </c>
      <c r="C9" s="66">
        <v>2112</v>
      </c>
      <c r="D9" s="24">
        <f aca="true" t="shared" si="0" ref="D9:D19">B9/C9*100</f>
        <v>124.28977272727273</v>
      </c>
      <c r="E9" s="25">
        <v>2</v>
      </c>
      <c r="F9" s="66">
        <v>5163</v>
      </c>
      <c r="G9" s="66">
        <v>7682</v>
      </c>
      <c r="H9" s="24">
        <f aca="true" t="shared" si="1" ref="H9:H19">F9/G9*100</f>
        <v>67.20906014058838</v>
      </c>
      <c r="I9" s="37">
        <v>8</v>
      </c>
      <c r="J9" s="38">
        <f aca="true" t="shared" si="2" ref="J9:J18">E9+I9</f>
        <v>10</v>
      </c>
      <c r="K9" s="39">
        <v>4</v>
      </c>
    </row>
    <row r="10" spans="1:11" ht="30">
      <c r="A10" s="4" t="s">
        <v>7</v>
      </c>
      <c r="B10" s="66">
        <v>385</v>
      </c>
      <c r="C10" s="66">
        <v>500</v>
      </c>
      <c r="D10" s="24">
        <f t="shared" si="0"/>
        <v>77</v>
      </c>
      <c r="E10" s="25">
        <v>8</v>
      </c>
      <c r="F10" s="66">
        <v>5000</v>
      </c>
      <c r="G10" s="66">
        <v>5000</v>
      </c>
      <c r="H10" s="24">
        <f t="shared" si="1"/>
        <v>100</v>
      </c>
      <c r="I10" s="37">
        <v>3</v>
      </c>
      <c r="J10" s="38">
        <f t="shared" si="2"/>
        <v>11</v>
      </c>
      <c r="K10" s="37">
        <v>5</v>
      </c>
    </row>
    <row r="11" spans="1:11" ht="30">
      <c r="A11" s="4" t="s">
        <v>8</v>
      </c>
      <c r="B11" s="66">
        <v>188</v>
      </c>
      <c r="C11" s="66">
        <v>150</v>
      </c>
      <c r="D11" s="24">
        <f t="shared" si="0"/>
        <v>125.33333333333334</v>
      </c>
      <c r="E11" s="25">
        <v>1</v>
      </c>
      <c r="F11" s="66">
        <v>1950</v>
      </c>
      <c r="G11" s="66">
        <v>2380</v>
      </c>
      <c r="H11" s="24">
        <f t="shared" si="1"/>
        <v>81.9327731092437</v>
      </c>
      <c r="I11" s="37">
        <v>7</v>
      </c>
      <c r="J11" s="38">
        <f t="shared" si="2"/>
        <v>8</v>
      </c>
      <c r="K11" s="37">
        <v>3</v>
      </c>
    </row>
    <row r="12" spans="1:11" ht="30">
      <c r="A12" s="4" t="s">
        <v>9</v>
      </c>
      <c r="B12" s="66">
        <v>1064</v>
      </c>
      <c r="C12" s="66">
        <v>1220</v>
      </c>
      <c r="D12" s="24">
        <f t="shared" si="0"/>
        <v>87.21311475409837</v>
      </c>
      <c r="E12" s="25">
        <v>6</v>
      </c>
      <c r="F12" s="66">
        <v>7577</v>
      </c>
      <c r="G12" s="66">
        <v>5596</v>
      </c>
      <c r="H12" s="24">
        <f t="shared" si="1"/>
        <v>135.40028591851322</v>
      </c>
      <c r="I12" s="37">
        <v>1</v>
      </c>
      <c r="J12" s="38">
        <f t="shared" si="2"/>
        <v>7</v>
      </c>
      <c r="K12" s="37">
        <v>2</v>
      </c>
    </row>
    <row r="13" spans="1:11" ht="30">
      <c r="A13" s="4" t="s">
        <v>10</v>
      </c>
      <c r="B13" s="66">
        <v>168</v>
      </c>
      <c r="C13" s="66">
        <v>198</v>
      </c>
      <c r="D13" s="24">
        <f t="shared" si="0"/>
        <v>84.84848484848484</v>
      </c>
      <c r="E13" s="25">
        <v>7</v>
      </c>
      <c r="F13" s="66">
        <v>9500</v>
      </c>
      <c r="G13" s="66">
        <v>9900</v>
      </c>
      <c r="H13" s="24">
        <f t="shared" si="1"/>
        <v>95.95959595959596</v>
      </c>
      <c r="I13" s="37">
        <v>4</v>
      </c>
      <c r="J13" s="38">
        <f t="shared" si="2"/>
        <v>11</v>
      </c>
      <c r="K13" s="37">
        <v>5</v>
      </c>
    </row>
    <row r="14" spans="1:11" ht="26.25" customHeight="1">
      <c r="A14" s="17" t="s">
        <v>11</v>
      </c>
      <c r="B14" s="67"/>
      <c r="C14" s="67"/>
      <c r="D14" s="30"/>
      <c r="E14" s="31"/>
      <c r="F14" s="67"/>
      <c r="G14" s="67"/>
      <c r="H14" s="30"/>
      <c r="I14" s="41"/>
      <c r="J14" s="42"/>
      <c r="K14" s="41"/>
    </row>
    <row r="15" spans="1:11" ht="30">
      <c r="A15" s="4" t="s">
        <v>12</v>
      </c>
      <c r="B15" s="66">
        <v>350</v>
      </c>
      <c r="C15" s="66">
        <v>370</v>
      </c>
      <c r="D15" s="24">
        <f t="shared" si="0"/>
        <v>94.5945945945946</v>
      </c>
      <c r="E15" s="25">
        <v>5</v>
      </c>
      <c r="F15" s="66">
        <v>4300</v>
      </c>
      <c r="G15" s="66">
        <v>4600</v>
      </c>
      <c r="H15" s="24">
        <f t="shared" si="1"/>
        <v>93.47826086956522</v>
      </c>
      <c r="I15" s="37">
        <v>5</v>
      </c>
      <c r="J15" s="38">
        <f t="shared" si="2"/>
        <v>10</v>
      </c>
      <c r="K15" s="37">
        <v>4</v>
      </c>
    </row>
    <row r="16" spans="1:11" ht="30">
      <c r="A16" s="4" t="s">
        <v>13</v>
      </c>
      <c r="B16" s="66">
        <v>60</v>
      </c>
      <c r="C16" s="66">
        <v>92</v>
      </c>
      <c r="D16" s="24">
        <f t="shared" si="0"/>
        <v>65.21739130434783</v>
      </c>
      <c r="E16" s="25">
        <v>9</v>
      </c>
      <c r="F16" s="66">
        <v>1050</v>
      </c>
      <c r="G16" s="66">
        <v>1050</v>
      </c>
      <c r="H16" s="24">
        <f t="shared" si="1"/>
        <v>100</v>
      </c>
      <c r="I16" s="37">
        <v>3</v>
      </c>
      <c r="J16" s="38">
        <f t="shared" si="2"/>
        <v>12</v>
      </c>
      <c r="K16" s="37">
        <v>6</v>
      </c>
    </row>
    <row r="17" spans="1:11" ht="30">
      <c r="A17" s="4" t="s">
        <v>14</v>
      </c>
      <c r="B17" s="66">
        <v>605</v>
      </c>
      <c r="C17" s="66">
        <v>605</v>
      </c>
      <c r="D17" s="24">
        <f t="shared" si="0"/>
        <v>100</v>
      </c>
      <c r="E17" s="25">
        <v>4</v>
      </c>
      <c r="F17" s="66">
        <v>1400</v>
      </c>
      <c r="G17" s="66">
        <v>1600</v>
      </c>
      <c r="H17" s="24">
        <f t="shared" si="1"/>
        <v>87.5</v>
      </c>
      <c r="I17" s="37">
        <v>6</v>
      </c>
      <c r="J17" s="38">
        <f t="shared" si="2"/>
        <v>10</v>
      </c>
      <c r="K17" s="37">
        <v>4</v>
      </c>
    </row>
    <row r="18" spans="1:11" ht="30">
      <c r="A18" s="4" t="s">
        <v>15</v>
      </c>
      <c r="B18" s="66">
        <v>434</v>
      </c>
      <c r="C18" s="66">
        <v>420</v>
      </c>
      <c r="D18" s="24">
        <f t="shared" si="0"/>
        <v>103.33333333333334</v>
      </c>
      <c r="E18" s="25">
        <v>3</v>
      </c>
      <c r="F18" s="66">
        <v>7000</v>
      </c>
      <c r="G18" s="66">
        <v>6500</v>
      </c>
      <c r="H18" s="24">
        <f t="shared" si="1"/>
        <v>107.6923076923077</v>
      </c>
      <c r="I18" s="37">
        <v>2</v>
      </c>
      <c r="J18" s="38">
        <f t="shared" si="2"/>
        <v>5</v>
      </c>
      <c r="K18" s="37">
        <v>1</v>
      </c>
    </row>
    <row r="19" spans="1:11" ht="37.5">
      <c r="A19" s="70" t="s">
        <v>64</v>
      </c>
      <c r="B19" s="44">
        <f>B9+B10+B11+B12+B13+B15+B16+B17+B18</f>
        <v>5879</v>
      </c>
      <c r="C19" s="44">
        <f>C9+C10+C11+C12+C13+C15+C16+C17+C18</f>
        <v>5667</v>
      </c>
      <c r="D19" s="43">
        <f t="shared" si="0"/>
        <v>103.74095641432856</v>
      </c>
      <c r="E19" s="44"/>
      <c r="F19" s="44">
        <f>F9+F10+F11+F12+F13+F15+F16+F17+F18</f>
        <v>42940</v>
      </c>
      <c r="G19" s="44">
        <f>G9+G10+G11+G12+G13+G15+G16+G17+G18</f>
        <v>44308</v>
      </c>
      <c r="H19" s="43">
        <f t="shared" si="1"/>
        <v>96.91252144082333</v>
      </c>
      <c r="I19" s="44"/>
      <c r="J19" s="44"/>
      <c r="K19" s="91"/>
    </row>
    <row r="21" spans="2:7" ht="15">
      <c r="B21" s="63"/>
      <c r="C21" s="64"/>
      <c r="F21" s="65"/>
      <c r="G21" s="64"/>
    </row>
    <row r="23" ht="15">
      <c r="B23" s="58"/>
    </row>
  </sheetData>
  <sheetProtection/>
  <mergeCells count="7">
    <mergeCell ref="A2:K2"/>
    <mergeCell ref="A3:K3"/>
    <mergeCell ref="A5:A6"/>
    <mergeCell ref="B5:E5"/>
    <mergeCell ref="F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Admin</cp:lastModifiedBy>
  <cp:lastPrinted>2018-05-28T13:18:01Z</cp:lastPrinted>
  <dcterms:created xsi:type="dcterms:W3CDTF">2018-05-10T16:07:16Z</dcterms:created>
  <dcterms:modified xsi:type="dcterms:W3CDTF">2019-11-25T09:30:32Z</dcterms:modified>
  <cp:category/>
  <cp:version/>
  <cp:contentType/>
  <cp:contentStatus/>
</cp:coreProperties>
</file>